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D:\Desktop\учебные планы на 2023 2024\"/>
    </mc:Choice>
  </mc:AlternateContent>
  <xr:revisionPtr revIDLastSave="0" documentId="13_ncr:1_{F69B9A52-7B75-4F39-8523-F1776C5CE186}" xr6:coauthVersionLast="36" xr6:coauthVersionMax="36" xr10:uidLastSave="{00000000-0000-0000-0000-000000000000}"/>
  <bookViews>
    <workbookView xWindow="0" yWindow="0" windowWidth="21600" windowHeight="9645" activeTab="2" xr2:uid="{00000000-000D-0000-FFFF-FFFF00000000}"/>
  </bookViews>
  <sheets>
    <sheet name="титульный лист" sheetId="1" r:id="rId1"/>
    <sheet name="сводный план" sheetId="2" r:id="rId2"/>
    <sheet name="план" sheetId="3" r:id="rId3"/>
    <sheet name="Кабинеты" sheetId="4" r:id="rId4"/>
    <sheet name="График " sheetId="6" r:id="rId5"/>
    <sheet name="пояснения" sheetId="7" r:id="rId6"/>
  </sheets>
  <definedNames>
    <definedName name="_xlnm.Print_Area" localSheetId="4">'График '!$A$1:$CP$57</definedName>
    <definedName name="_xlnm.Print_Area" localSheetId="3">Кабинеты!$A$1:$B$38</definedName>
    <definedName name="_xlnm.Print_Area" localSheetId="2">план!$A$1:$AB$69</definedName>
    <definedName name="_xlnm.Print_Area" localSheetId="5">пояснения!$A$1:$S$132</definedName>
    <definedName name="_xlnm.Print_Area" localSheetId="1">'сводный план'!$A$1:$I$11</definedName>
    <definedName name="_xlnm.Print_Area" localSheetId="0">'титульный лист'!$A$1:$L$33</definedName>
  </definedNames>
  <calcPr calcId="191029"/>
</workbook>
</file>

<file path=xl/calcChain.xml><?xml version="1.0" encoding="utf-8"?>
<calcChain xmlns="http://schemas.openxmlformats.org/spreadsheetml/2006/main">
  <c r="L30" i="3" l="1"/>
  <c r="L29" i="3" s="1"/>
  <c r="Q16" i="3"/>
  <c r="R16" i="3"/>
  <c r="S16" i="3"/>
  <c r="T16" i="3"/>
  <c r="U16" i="3"/>
  <c r="V16" i="3"/>
  <c r="W16" i="3"/>
  <c r="X16" i="3"/>
  <c r="Y16" i="3"/>
  <c r="AB16" i="3"/>
  <c r="P16" i="3"/>
  <c r="Q17" i="3"/>
  <c r="R17" i="3"/>
  <c r="S17" i="3"/>
  <c r="T17" i="3"/>
  <c r="U17" i="3"/>
  <c r="V17" i="3"/>
  <c r="W17" i="3"/>
  <c r="X17" i="3"/>
  <c r="Y17" i="3"/>
  <c r="Z17" i="3"/>
  <c r="AA17" i="3"/>
  <c r="AB17" i="3"/>
  <c r="P17" i="3"/>
  <c r="Q29" i="3"/>
  <c r="R29" i="3"/>
  <c r="S29" i="3"/>
  <c r="T29" i="3"/>
  <c r="U29" i="3"/>
  <c r="V29" i="3"/>
  <c r="W29" i="3"/>
  <c r="X29" i="3"/>
  <c r="Y29" i="3"/>
  <c r="AB29" i="3"/>
  <c r="P29" i="3"/>
  <c r="Q30" i="3"/>
  <c r="R30" i="3"/>
  <c r="S30" i="3"/>
  <c r="T30" i="3"/>
  <c r="U30" i="3"/>
  <c r="V30" i="3"/>
  <c r="W30" i="3"/>
  <c r="X30" i="3"/>
  <c r="Y30" i="3"/>
  <c r="Z30" i="3"/>
  <c r="Z29" i="3" s="1"/>
  <c r="Z16" i="3" s="1"/>
  <c r="AA30" i="3"/>
  <c r="AA29" i="3" s="1"/>
  <c r="AA16" i="3" s="1"/>
  <c r="AA53" i="3" s="1"/>
  <c r="AB30" i="3"/>
  <c r="P30" i="3"/>
  <c r="Q38" i="3"/>
  <c r="R38" i="3"/>
  <c r="S38" i="3"/>
  <c r="T38" i="3"/>
  <c r="U38" i="3"/>
  <c r="V38" i="3"/>
  <c r="W38" i="3"/>
  <c r="X38" i="3"/>
  <c r="Y38" i="3"/>
  <c r="Z38" i="3"/>
  <c r="AA38" i="3"/>
  <c r="AB38" i="3"/>
  <c r="P38" i="3"/>
  <c r="Q44" i="3"/>
  <c r="R44" i="3"/>
  <c r="S44" i="3"/>
  <c r="T44" i="3"/>
  <c r="U44" i="3"/>
  <c r="V44" i="3"/>
  <c r="W44" i="3"/>
  <c r="X44" i="3"/>
  <c r="Y44" i="3"/>
  <c r="Z44" i="3"/>
  <c r="AA44" i="3"/>
  <c r="AB44" i="3"/>
  <c r="P44" i="3"/>
  <c r="Q48" i="3"/>
  <c r="R48" i="3"/>
  <c r="S48" i="3"/>
  <c r="T48" i="3"/>
  <c r="U48" i="3"/>
  <c r="V48" i="3"/>
  <c r="W48" i="3"/>
  <c r="X48" i="3"/>
  <c r="Y48" i="3"/>
  <c r="Z48" i="3"/>
  <c r="AA48" i="3"/>
  <c r="AB48" i="3"/>
  <c r="P48" i="3"/>
  <c r="L38" i="3"/>
  <c r="L44" i="3"/>
  <c r="L48" i="3"/>
  <c r="K36" i="3"/>
  <c r="K35" i="3"/>
  <c r="H48" i="3" l="1"/>
  <c r="I48" i="3"/>
  <c r="J48" i="3"/>
  <c r="M48" i="3"/>
  <c r="N48" i="3"/>
  <c r="O48" i="3"/>
  <c r="G48" i="3"/>
  <c r="G30" i="3"/>
  <c r="G38" i="3"/>
  <c r="G44" i="3"/>
  <c r="K45" i="3" l="1"/>
  <c r="K49" i="3"/>
  <c r="K48" i="3" s="1"/>
  <c r="G29" i="3"/>
  <c r="H38" i="3"/>
  <c r="I38" i="3"/>
  <c r="J38" i="3"/>
  <c r="M38" i="3"/>
  <c r="N38" i="3"/>
  <c r="O38" i="3"/>
  <c r="H30" i="3"/>
  <c r="I30" i="3"/>
  <c r="J30" i="3"/>
  <c r="M30" i="3"/>
  <c r="N30" i="3"/>
  <c r="O30" i="3"/>
  <c r="S53" i="3"/>
  <c r="H17" i="3"/>
  <c r="I17" i="3"/>
  <c r="J17" i="3"/>
  <c r="L17" i="3"/>
  <c r="M17" i="3"/>
  <c r="N17" i="3"/>
  <c r="O17" i="3"/>
  <c r="G17" i="3"/>
  <c r="H9" i="3"/>
  <c r="I9" i="3"/>
  <c r="J9" i="3"/>
  <c r="L9" i="3"/>
  <c r="M9" i="3"/>
  <c r="N9" i="3"/>
  <c r="P9" i="3"/>
  <c r="Q9" i="3"/>
  <c r="R9" i="3"/>
  <c r="V9" i="3"/>
  <c r="W9" i="3"/>
  <c r="X9" i="3"/>
  <c r="G9" i="3"/>
  <c r="K39" i="3"/>
  <c r="K40" i="3"/>
  <c r="G16" i="3" l="1"/>
  <c r="G53" i="3" s="1"/>
  <c r="G54" i="3" s="1"/>
  <c r="CF22" i="6" l="1"/>
  <c r="K44" i="3" l="1"/>
  <c r="K41" i="3"/>
  <c r="K38" i="3" s="1"/>
  <c r="K34" i="3"/>
  <c r="K33" i="3"/>
  <c r="K32" i="3"/>
  <c r="K31" i="3"/>
  <c r="K19" i="3"/>
  <c r="K20" i="3"/>
  <c r="K21" i="3"/>
  <c r="K22" i="3"/>
  <c r="K23" i="3"/>
  <c r="K24" i="3"/>
  <c r="K25" i="3"/>
  <c r="K26" i="3"/>
  <c r="K27" i="3"/>
  <c r="K28" i="3"/>
  <c r="K18" i="3"/>
  <c r="K15" i="3"/>
  <c r="K11" i="3"/>
  <c r="K12" i="3"/>
  <c r="K13" i="3"/>
  <c r="E48" i="3"/>
  <c r="F48" i="3"/>
  <c r="E38" i="3"/>
  <c r="F38" i="3"/>
  <c r="E44" i="3"/>
  <c r="F44" i="3"/>
  <c r="H44" i="3"/>
  <c r="I44" i="3"/>
  <c r="J44" i="3"/>
  <c r="M44" i="3"/>
  <c r="N44" i="3"/>
  <c r="O44" i="3"/>
  <c r="CP19" i="6"/>
  <c r="CG22" i="6"/>
  <c r="CH22" i="6"/>
  <c r="CI22" i="6"/>
  <c r="CJ22" i="6"/>
  <c r="CK22" i="6"/>
  <c r="CL22" i="6"/>
  <c r="CM22" i="6"/>
  <c r="CN22" i="6"/>
  <c r="CO22" i="6"/>
  <c r="CE22" i="6"/>
  <c r="C10" i="2"/>
  <c r="D10" i="2"/>
  <c r="E10" i="2"/>
  <c r="F10" i="2"/>
  <c r="G10" i="2"/>
  <c r="H10" i="2"/>
  <c r="B10" i="2"/>
  <c r="K30" i="3" l="1"/>
  <c r="K17" i="3"/>
  <c r="D48" i="3"/>
  <c r="D38" i="3"/>
  <c r="D44" i="3"/>
  <c r="E30" i="3"/>
  <c r="E29" i="3" s="1"/>
  <c r="F30" i="3"/>
  <c r="F29" i="3" s="1"/>
  <c r="D30" i="3"/>
  <c r="E17" i="3"/>
  <c r="F17" i="3"/>
  <c r="D17" i="3"/>
  <c r="E14" i="3"/>
  <c r="F14" i="3"/>
  <c r="D14" i="3"/>
  <c r="E9" i="3"/>
  <c r="F9" i="3"/>
  <c r="D9" i="3"/>
  <c r="AB53" i="3"/>
  <c r="H29" i="3"/>
  <c r="H16" i="3" s="1"/>
  <c r="I29" i="3"/>
  <c r="I16" i="3" s="1"/>
  <c r="K29" i="3"/>
  <c r="K16" i="3" s="1"/>
  <c r="L16" i="3"/>
  <c r="M29" i="3"/>
  <c r="M16" i="3" s="1"/>
  <c r="N29" i="3"/>
  <c r="N16" i="3" s="1"/>
  <c r="O29" i="3"/>
  <c r="O16" i="3" s="1"/>
  <c r="P53" i="3"/>
  <c r="Q53" i="3"/>
  <c r="R53" i="3"/>
  <c r="T53" i="3"/>
  <c r="U53" i="3"/>
  <c r="V53" i="3"/>
  <c r="W53" i="3"/>
  <c r="X53" i="3"/>
  <c r="Y53" i="3"/>
  <c r="Z53" i="3"/>
  <c r="K14" i="3"/>
  <c r="K9" i="3" s="1"/>
  <c r="O14" i="3"/>
  <c r="O9" i="3" s="1"/>
  <c r="S14" i="3"/>
  <c r="S9" i="3" s="1"/>
  <c r="T14" i="3"/>
  <c r="T9" i="3" s="1"/>
  <c r="U14" i="3"/>
  <c r="U9" i="3" s="1"/>
  <c r="Y14" i="3"/>
  <c r="Y9" i="3" s="1"/>
  <c r="Z14" i="3"/>
  <c r="Z9" i="3" s="1"/>
  <c r="AA14" i="3"/>
  <c r="AA9" i="3" s="1"/>
  <c r="AB14" i="3"/>
  <c r="AB9" i="3" s="1"/>
  <c r="J71" i="7"/>
  <c r="H71" i="7"/>
  <c r="L53" i="3" l="1"/>
  <c r="L54" i="3" s="1"/>
  <c r="Z54" i="3"/>
  <c r="P54" i="3"/>
  <c r="S54" i="3"/>
  <c r="V54" i="3"/>
  <c r="O53" i="3"/>
  <c r="O54" i="3" s="1"/>
  <c r="M53" i="3"/>
  <c r="M54" i="3" s="1"/>
  <c r="K53" i="3"/>
  <c r="K54" i="3" s="1"/>
  <c r="F16" i="3"/>
  <c r="N53" i="3"/>
  <c r="N54" i="3" s="1"/>
  <c r="E16" i="3"/>
  <c r="D29" i="3"/>
  <c r="D16" i="3" s="1"/>
  <c r="J75" i="7"/>
  <c r="J76" i="7"/>
  <c r="J77" i="7"/>
  <c r="J78" i="7"/>
  <c r="J80" i="7"/>
  <c r="J82" i="7"/>
  <c r="J83" i="7"/>
  <c r="I75" i="7"/>
  <c r="I76" i="7"/>
  <c r="I77" i="7"/>
  <c r="I78" i="7"/>
  <c r="I80" i="7"/>
  <c r="I82" i="7"/>
  <c r="I83" i="7"/>
  <c r="H75" i="7"/>
  <c r="H76" i="7"/>
  <c r="H77" i="7"/>
  <c r="H78" i="7"/>
  <c r="H80" i="7"/>
  <c r="H82" i="7"/>
  <c r="H83" i="7"/>
  <c r="G81" i="7"/>
  <c r="J81" i="7" s="1"/>
  <c r="F81" i="7"/>
  <c r="I81" i="7" s="1"/>
  <c r="E81" i="7"/>
  <c r="H81" i="7" s="1"/>
  <c r="G79" i="7"/>
  <c r="J79" i="7" s="1"/>
  <c r="F79" i="7"/>
  <c r="I79" i="7" s="1"/>
  <c r="E79" i="7"/>
  <c r="H79" i="7" s="1"/>
  <c r="F74" i="7"/>
  <c r="I74" i="7" s="1"/>
  <c r="G74" i="7"/>
  <c r="J74" i="7" s="1"/>
  <c r="E74" i="7"/>
  <c r="H74" i="7" s="1"/>
  <c r="J63" i="7"/>
  <c r="J64" i="7"/>
  <c r="J65" i="7"/>
  <c r="J66" i="7"/>
  <c r="J67" i="7"/>
  <c r="J68" i="7"/>
  <c r="J69" i="7"/>
  <c r="J70" i="7"/>
  <c r="I63" i="7"/>
  <c r="I64" i="7"/>
  <c r="I65" i="7"/>
  <c r="I66" i="7"/>
  <c r="I67" i="7"/>
  <c r="I68" i="7"/>
  <c r="I69" i="7"/>
  <c r="I70" i="7"/>
  <c r="H63" i="7"/>
  <c r="H64" i="7"/>
  <c r="H65" i="7"/>
  <c r="H66" i="7"/>
  <c r="H67" i="7"/>
  <c r="H68" i="7"/>
  <c r="H69" i="7"/>
  <c r="H70" i="7"/>
  <c r="J62" i="7"/>
  <c r="I62" i="7"/>
  <c r="H62" i="7"/>
  <c r="H57" i="7"/>
  <c r="I53" i="3" l="1"/>
  <c r="I54" i="3" s="1"/>
  <c r="I72" i="7"/>
  <c r="H72" i="7"/>
  <c r="J72" i="7"/>
  <c r="J85" i="7"/>
  <c r="H85" i="7"/>
  <c r="I85" i="7"/>
  <c r="H58" i="7" l="1"/>
  <c r="H86" i="7" s="1"/>
  <c r="J58" i="7"/>
  <c r="J86" i="7" s="1"/>
  <c r="I58" i="7"/>
  <c r="I86" i="7" s="1"/>
  <c r="G30" i="7" l="1"/>
  <c r="F30" i="7"/>
  <c r="CP18" i="6"/>
  <c r="CP17" i="6"/>
  <c r="J29" i="3"/>
  <c r="I7" i="2"/>
  <c r="I8" i="2"/>
  <c r="I9" i="2"/>
  <c r="I6" i="2"/>
  <c r="CF20" i="6"/>
  <c r="CP22" i="6" l="1"/>
  <c r="J16" i="3"/>
  <c r="J53" i="3" s="1"/>
  <c r="J54" i="3" s="1"/>
  <c r="I10" i="2"/>
  <c r="H53" i="3"/>
  <c r="H54" i="3" s="1"/>
</calcChain>
</file>

<file path=xl/sharedStrings.xml><?xml version="1.0" encoding="utf-8"?>
<sst xmlns="http://schemas.openxmlformats.org/spreadsheetml/2006/main" count="517" uniqueCount="399">
  <si>
    <t>УЧЕБНЫЙ ПЛАН</t>
  </si>
  <si>
    <t xml:space="preserve">по специальности среднего профессионального образования </t>
  </si>
  <si>
    <t>код и наименование  профессии/специальности</t>
  </si>
  <si>
    <t xml:space="preserve">наименование образовательного учреждения </t>
  </si>
  <si>
    <t xml:space="preserve">по программе </t>
  </si>
  <si>
    <t>подготовки</t>
  </si>
  <si>
    <t>базовой или углубленной</t>
  </si>
  <si>
    <t>УТВЕРЖДАЮ</t>
  </si>
  <si>
    <t>"           "</t>
  </si>
  <si>
    <t>Квалификация:</t>
  </si>
  <si>
    <t>Форма обучения:</t>
  </si>
  <si>
    <t>года</t>
  </si>
  <si>
    <t xml:space="preserve">и </t>
  </si>
  <si>
    <t>мес</t>
  </si>
  <si>
    <t xml:space="preserve">на базе </t>
  </si>
  <si>
    <t xml:space="preserve">Курсы </t>
  </si>
  <si>
    <t xml:space="preserve">Учебная практика </t>
  </si>
  <si>
    <t xml:space="preserve">Производственная практика </t>
  </si>
  <si>
    <t xml:space="preserve">по профилю специальности </t>
  </si>
  <si>
    <t xml:space="preserve">преддипломная </t>
  </si>
  <si>
    <t xml:space="preserve">Промежуточная аттестация </t>
  </si>
  <si>
    <t xml:space="preserve">Государственная итоговая аттестация </t>
  </si>
  <si>
    <t xml:space="preserve">Каникулы </t>
  </si>
  <si>
    <t xml:space="preserve">Всего </t>
  </si>
  <si>
    <t>Всего</t>
  </si>
  <si>
    <t>1. Сводные данные по бюджету времени (в неделях)</t>
  </si>
  <si>
    <t>2.2 План учебного процесса (основная профессиональная образовательная программа СПО)</t>
  </si>
  <si>
    <t xml:space="preserve">Индекс </t>
  </si>
  <si>
    <t>Наименование циклов, дисциплин, профессиональных модулей, МДК, практик</t>
  </si>
  <si>
    <t xml:space="preserve">3 курс </t>
  </si>
  <si>
    <t xml:space="preserve">4 курс </t>
  </si>
  <si>
    <t xml:space="preserve">Физическая культура </t>
  </si>
  <si>
    <t>ДЗ</t>
  </si>
  <si>
    <t xml:space="preserve">базовой  </t>
  </si>
  <si>
    <t xml:space="preserve">Обучение по дисциплинам и междисциплинарным курсам </t>
  </si>
  <si>
    <t>3. Перечень кабинетов, лабораторий, мастерских и др. для подготовки по специальности СПО</t>
  </si>
  <si>
    <t>№</t>
  </si>
  <si>
    <t xml:space="preserve">Наименование </t>
  </si>
  <si>
    <t>Профессиональный цикл</t>
  </si>
  <si>
    <t>П.00</t>
  </si>
  <si>
    <t>ОП.00</t>
  </si>
  <si>
    <t>Общепрофессиональный цикл</t>
  </si>
  <si>
    <t>ПМ.00</t>
  </si>
  <si>
    <t>Профессиональные модули</t>
  </si>
  <si>
    <t>ПМ.01</t>
  </si>
  <si>
    <t>МДК.01.01</t>
  </si>
  <si>
    <t>МДК.01.02</t>
  </si>
  <si>
    <t>МДК.02.01</t>
  </si>
  <si>
    <t>ПДП</t>
  </si>
  <si>
    <t xml:space="preserve">Гоударственная итоговая аттестация </t>
  </si>
  <si>
    <t>часов</t>
  </si>
  <si>
    <t>1.1. Дипломный проект (работа)</t>
  </si>
  <si>
    <t>Выполнение дипломного проекта (работы)   с</t>
  </si>
  <si>
    <t>по</t>
  </si>
  <si>
    <t xml:space="preserve">основной профессиональной образовательной программы </t>
  </si>
  <si>
    <t>среднего профессионального образования</t>
  </si>
  <si>
    <t xml:space="preserve">Нормативный срок освоения ОПОП - </t>
  </si>
  <si>
    <t xml:space="preserve">Профиль получаемого профессионального </t>
  </si>
  <si>
    <t xml:space="preserve">образования </t>
  </si>
  <si>
    <t xml:space="preserve">технический </t>
  </si>
  <si>
    <t>МДК.01.03</t>
  </si>
  <si>
    <t>МДК.01.04</t>
  </si>
  <si>
    <t>ПМ.02</t>
  </si>
  <si>
    <t>ПМ.03</t>
  </si>
  <si>
    <t>МДК.03.01</t>
  </si>
  <si>
    <t>Учебной практики</t>
  </si>
  <si>
    <t>Производственной практики</t>
  </si>
  <si>
    <t>Экзаменов</t>
  </si>
  <si>
    <t>Производственная практика (преддипломная)</t>
  </si>
  <si>
    <t>ГИА</t>
  </si>
  <si>
    <t>Дифф. Зачетов</t>
  </si>
  <si>
    <t>Зачетов</t>
  </si>
  <si>
    <t>Кабинеты:</t>
  </si>
  <si>
    <t xml:space="preserve">иностранного языка </t>
  </si>
  <si>
    <t>математики</t>
  </si>
  <si>
    <t>инженерной графики</t>
  </si>
  <si>
    <t>технической механики</t>
  </si>
  <si>
    <t>Лаборатории:</t>
  </si>
  <si>
    <t>метрологии, стандартизации и сертификации</t>
  </si>
  <si>
    <t>Мастерские:</t>
  </si>
  <si>
    <t>Спортивный комплекс</t>
  </si>
  <si>
    <t>спортивный зал</t>
  </si>
  <si>
    <t>открытый стадион широкого профиля с элементами полосы препятствий</t>
  </si>
  <si>
    <t>стрелковый тир (в любой модификации, включая электронный) или место для стрельбы)</t>
  </si>
  <si>
    <t>312</t>
  </si>
  <si>
    <t>Залы:</t>
  </si>
  <si>
    <t>библиотека, читальный зал с выходом в сеть Интернет</t>
  </si>
  <si>
    <t>актовый зал</t>
  </si>
  <si>
    <t>302</t>
  </si>
  <si>
    <t>224</t>
  </si>
  <si>
    <t>ОП.01</t>
  </si>
  <si>
    <t>ОП.02</t>
  </si>
  <si>
    <t>ОП.03</t>
  </si>
  <si>
    <t>ОП.04</t>
  </si>
  <si>
    <t>ОП.05</t>
  </si>
  <si>
    <t>ОП.06</t>
  </si>
  <si>
    <t>ОП.07</t>
  </si>
  <si>
    <t>ОП.08</t>
  </si>
  <si>
    <t>ОП.09</t>
  </si>
  <si>
    <t>ОП.10</t>
  </si>
  <si>
    <t>Безопасность жизнедеятельности</t>
  </si>
  <si>
    <t>в том числе</t>
  </si>
  <si>
    <t>Производственная практика (по профилю специальности)</t>
  </si>
  <si>
    <t>курс</t>
  </si>
  <si>
    <t>сентябрь</t>
  </si>
  <si>
    <t>29.09  - 05.10</t>
  </si>
  <si>
    <t>октябрь</t>
  </si>
  <si>
    <t>27.10 – 02.11</t>
  </si>
  <si>
    <t>ноябрь</t>
  </si>
  <si>
    <t>декабрь</t>
  </si>
  <si>
    <t>29.12 – 04.01</t>
  </si>
  <si>
    <t>январь</t>
  </si>
  <si>
    <t>26.01 – 01.02</t>
  </si>
  <si>
    <t>февраль</t>
  </si>
  <si>
    <t>23.02 – 01.03</t>
  </si>
  <si>
    <t>март</t>
  </si>
  <si>
    <t>30.03 - 05.04</t>
  </si>
  <si>
    <t>апрель</t>
  </si>
  <si>
    <t>27.04 – 03.05</t>
  </si>
  <si>
    <t>май</t>
  </si>
  <si>
    <t>июнь</t>
  </si>
  <si>
    <t>29.06 - 05.07</t>
  </si>
  <si>
    <t>июль</t>
  </si>
  <si>
    <t>27.07 – 02.08</t>
  </si>
  <si>
    <t>август</t>
  </si>
  <si>
    <t>КУРСЫ</t>
  </si>
  <si>
    <t>Теор. обучен.</t>
  </si>
  <si>
    <t>Экз.сессии, нед</t>
  </si>
  <si>
    <t>Произ. практика</t>
  </si>
  <si>
    <t>Защита ВКР</t>
  </si>
  <si>
    <t>подготовка ВКР</t>
  </si>
  <si>
    <t>каникулы</t>
  </si>
  <si>
    <t>Всего недель</t>
  </si>
  <si>
    <t>1     7</t>
  </si>
  <si>
    <t>8       14</t>
  </si>
  <si>
    <t>15     21</t>
  </si>
  <si>
    <t>22     28</t>
  </si>
  <si>
    <t>6     12</t>
  </si>
  <si>
    <t>13     19</t>
  </si>
  <si>
    <t>20     26</t>
  </si>
  <si>
    <t>3       9</t>
  </si>
  <si>
    <t>10      16</t>
  </si>
  <si>
    <t>17      23</t>
  </si>
  <si>
    <t>24      30</t>
  </si>
  <si>
    <t>1        7</t>
  </si>
  <si>
    <t>8      14</t>
  </si>
  <si>
    <t>5      11</t>
  </si>
  <si>
    <t>12      18</t>
  </si>
  <si>
    <t>19     25</t>
  </si>
  <si>
    <t>2      8</t>
  </si>
  <si>
    <t>9     15</t>
  </si>
  <si>
    <t>16      22</t>
  </si>
  <si>
    <t>9       15</t>
  </si>
  <si>
    <t>23      29</t>
  </si>
  <si>
    <t>13      19</t>
  </si>
  <si>
    <t>20      26</t>
  </si>
  <si>
    <t>4        10</t>
  </si>
  <si>
    <t>11    17</t>
  </si>
  <si>
    <t>18    24</t>
  </si>
  <si>
    <t>25    31</t>
  </si>
  <si>
    <t>1       7</t>
  </si>
  <si>
    <t>15      21</t>
  </si>
  <si>
    <t>22      28</t>
  </si>
  <si>
    <t>6         12</t>
  </si>
  <si>
    <t>10    16</t>
  </si>
  <si>
    <t>24      31</t>
  </si>
  <si>
    <t>недель</t>
  </si>
  <si>
    <t>учебн.</t>
  </si>
  <si>
    <t>по спец</t>
  </si>
  <si>
    <t>преддип</t>
  </si>
  <si>
    <t>уч</t>
  </si>
  <si>
    <t>с</t>
  </si>
  <si>
    <t>Условные обозначения:</t>
  </si>
  <si>
    <t>-практика преддипломная</t>
  </si>
  <si>
    <t>-подготовкак ВКР</t>
  </si>
  <si>
    <t>-защита ВКР</t>
  </si>
  <si>
    <t>-каникулы</t>
  </si>
  <si>
    <t>-учебная практика</t>
  </si>
  <si>
    <t>-практика по профилю специальности</t>
  </si>
  <si>
    <t>Индекс</t>
  </si>
  <si>
    <t>Наименование практик</t>
  </si>
  <si>
    <t>Курс</t>
  </si>
  <si>
    <t>Время в неделях</t>
  </si>
  <si>
    <t>Время в часах</t>
  </si>
  <si>
    <t>Учебная практика</t>
  </si>
  <si>
    <t>Итого:</t>
  </si>
  <si>
    <t>Техническая механика</t>
  </si>
  <si>
    <t>ПП.03</t>
  </si>
  <si>
    <t xml:space="preserve">экологических основ природопользования </t>
  </si>
  <si>
    <t>109,204</t>
  </si>
  <si>
    <t>информационных технологий в профессиональной деятельности</t>
  </si>
  <si>
    <t>217,218</t>
  </si>
  <si>
    <t>223</t>
  </si>
  <si>
    <t xml:space="preserve">основ экономики </t>
  </si>
  <si>
    <t>101</t>
  </si>
  <si>
    <t>217</t>
  </si>
  <si>
    <t>400</t>
  </si>
  <si>
    <t>правовых основ профессиональной деятельности</t>
  </si>
  <si>
    <t xml:space="preserve">безопасности жизнедеятельности </t>
  </si>
  <si>
    <t>слесарно-механические</t>
  </si>
  <si>
    <t>01</t>
  </si>
  <si>
    <t>02</t>
  </si>
  <si>
    <t>ПМ.04</t>
  </si>
  <si>
    <t>МДК.04.01</t>
  </si>
  <si>
    <t>Метрология, стандартизация и сертификация</t>
  </si>
  <si>
    <t>Основы обогащения полезных ископаемых</t>
  </si>
  <si>
    <t>Технологический процесс обогащения полезных ископаемых</t>
  </si>
  <si>
    <t>Механизация основных и вспомогательных процессов обогатительной фабрики</t>
  </si>
  <si>
    <t>Электроснабжение и автоматизация процесса обогащения</t>
  </si>
  <si>
    <t>ПП.01.04</t>
  </si>
  <si>
    <t>УП.01.04</t>
  </si>
  <si>
    <t>ПП.02</t>
  </si>
  <si>
    <t>4 нед.</t>
  </si>
  <si>
    <t>6 нед.</t>
  </si>
  <si>
    <t>ПД</t>
  </si>
  <si>
    <t>Э</t>
  </si>
  <si>
    <t>ПП. 01.01</t>
  </si>
  <si>
    <t>ПП. 01.02</t>
  </si>
  <si>
    <t>ПП. 01.03</t>
  </si>
  <si>
    <t>УП. 01.01</t>
  </si>
  <si>
    <t>УП. 01.03</t>
  </si>
  <si>
    <t>электротехника и электроника</t>
  </si>
  <si>
    <t>104</t>
  </si>
  <si>
    <t>107</t>
  </si>
  <si>
    <t>геология</t>
  </si>
  <si>
    <t>технологии обогащения полезных ископаемых</t>
  </si>
  <si>
    <t>405</t>
  </si>
  <si>
    <t>управления персоналом</t>
  </si>
  <si>
    <t>охрана труда</t>
  </si>
  <si>
    <t>216</t>
  </si>
  <si>
    <t>221,220,416</t>
  </si>
  <si>
    <t>412,413,414</t>
  </si>
  <si>
    <t>электротехническая</t>
  </si>
  <si>
    <t>процессов и аппаратов обогатительной фабрики</t>
  </si>
  <si>
    <t>401</t>
  </si>
  <si>
    <t>автоматизация производства</t>
  </si>
  <si>
    <t>110</t>
  </si>
  <si>
    <t>"Черемховский горнотехнический колледж им. М.И. Щадова"</t>
  </si>
  <si>
    <t>Вариативная часть распределена следующим образом:</t>
  </si>
  <si>
    <t>Индекс. Наименованиеучебной дисциплины, междисциплинарного курса</t>
  </si>
  <si>
    <t>Количество часов по РУП:  максимальная нагрузка/ всего занятий обязательных аудиторных/ лабораторных и практических</t>
  </si>
  <si>
    <t>Количество часов по учебному плану:  максимальная нагрузка/ всего занятий обязательных аудиторных/ лабораторных и практических</t>
  </si>
  <si>
    <t>Распределение часов вариативной части</t>
  </si>
  <si>
    <t>Приобретаемые дополнительные компетенции, знания, умения или навыки</t>
  </si>
  <si>
    <t>Углубление знаний, умений и навыков или профессиональных компетенций (из ФГОС СПО по специальности)</t>
  </si>
  <si>
    <t>Обоснование использования вариативной части</t>
  </si>
  <si>
    <t>ИТОГО:</t>
  </si>
  <si>
    <t>для углубления уровня подготовки обучающихся</t>
  </si>
  <si>
    <t>П.00 Профессиональный цикл</t>
  </si>
  <si>
    <t>ОП.00 Общепрофессиональные дисциплины</t>
  </si>
  <si>
    <t>ОП.01 Инженерная графика</t>
  </si>
  <si>
    <t>ОП.02 Электротехника и электроника</t>
  </si>
  <si>
    <t>ОП.03 Метрология, стандартизация и сертификация</t>
  </si>
  <si>
    <t>ОП.04 Геология</t>
  </si>
  <si>
    <t>ОП.05 Техническая механика</t>
  </si>
  <si>
    <t>ОП.06 Информационные технологии в профессиональной деятельности</t>
  </si>
  <si>
    <t>ОП.07 Основы экономики</t>
  </si>
  <si>
    <t>ОП.10 Безопасность жизнедеятельности</t>
  </si>
  <si>
    <t>ПМ.00 Профессиональные модули</t>
  </si>
  <si>
    <t>ПМ.01 Ведение технологических процессов обогащения полезных ископаемых согласно заданным параметрам</t>
  </si>
  <si>
    <t>МДК.01.01 Основы обогащения полезных ископаемых</t>
  </si>
  <si>
    <t xml:space="preserve">для углубления уровня подготовки обучающихся </t>
  </si>
  <si>
    <t>МДК.01.02 Технологический процесс обогащения полезных ископаемых</t>
  </si>
  <si>
    <t>МДК 01.03 Механизация основных и вспомогательных процессов обгатительной фабрики</t>
  </si>
  <si>
    <t>МДК 01.04 Электроснабжение  и автоматизация процесса обогащения</t>
  </si>
  <si>
    <t>ПМ. 02 Организация безопасных условий труда</t>
  </si>
  <si>
    <t>МДК. 02.01 Система управления охраной труда и промышленной безопасностью на обогатительной фабрике</t>
  </si>
  <si>
    <t>ПМ. 03 Организация производственной деятельности технического персонала</t>
  </si>
  <si>
    <t>МДК 03.01 Организация и управление производственным подразделением</t>
  </si>
  <si>
    <t>ПМ. 04 Выполнение работ по професиии Грохотовщик, Дробильщик, Машинист конвейера</t>
  </si>
  <si>
    <t>ОБЩИЙ ИТОГ:</t>
  </si>
  <si>
    <t>ОП.11 Деловое общение</t>
  </si>
  <si>
    <t xml:space="preserve"> ДЗ</t>
  </si>
  <si>
    <t>Расчет технологических схем обогащения угля. Расчет схем дробления</t>
  </si>
  <si>
    <t>Строительные чертежи, нанесение размеров на строительных чертежах, планы и разрезы зданий</t>
  </si>
  <si>
    <t>Расчетные методы определения гранулометрического состава углей. Построение  томограмм. Точностьи параметры опробирования. Определение погрешности отбора проб и определение показателей качества.</t>
  </si>
  <si>
    <t>Использование  изученных прикладных программных средств</t>
  </si>
  <si>
    <t>Определение вещественного состава полезного ископаемого. Методы приборного определения показателей качества полезного ископаемого.. Комбинированные методы обогащения. Обогащение по форме, крупности, трению, упругости. Адгезионные процессы обогащения.</t>
  </si>
  <si>
    <t>Расчет технологических схем обогащения угля, слюды и других неметаллических полезных ископаемых. Расчет схем дробления.</t>
  </si>
  <si>
    <t>Типы и назначение питателей. Выбор и расчет питателей. Механизация процессов опробования.</t>
  </si>
  <si>
    <t>Профилактика инфекционных заболеваний.</t>
  </si>
  <si>
    <t>Этика и психология делового общения. Тактика ведения переговоров. Способы урегулирования конфликтных ситуаций. Основные правила современного этикета и делового протокола. Правила ведения деловой беседы. Техника ведения делового протокола.</t>
  </si>
  <si>
    <t>Требования безопасности к обогатительному оборудованию на фабрике. Влияние типов горнотранспортного оборудования на пылеобразование. Влияние акустических воздействий на обслуживающий персонал на горных машинах. Современное состояние безопасности труда в горной промышленнсоти.</t>
  </si>
  <si>
    <t xml:space="preserve"> Себестоиммость обогащения, брикетирования полезного ископаемого. Прибыль и рентабельность. Производительность труда в обогащении и брикетировании.</t>
  </si>
  <si>
    <t>Влияние на экономическую эффективность обогащения полезного ископаемого, внедрения новой техники и передовой технологии. Решение профессиональных задач.</t>
  </si>
  <si>
    <t xml:space="preserve">Введена на основании Распоряжения Министерства образования Иркутской области «Об утверждении программ регионального компонента» № 942 – мр от 22.08.2011 г. </t>
  </si>
  <si>
    <t>Автоматизация машин обогатительных фабрик. Углубление знаний, умений и навыков или профессиональных компетенций (из ФГОС СПО по специальности)</t>
  </si>
  <si>
    <t>Сущность открытых горных работ, системы разработки и схемы вскрытия месторождений. Основные характеристики вещественого состава полезных ископаемых, свойства минералов.Месторождения полезных ископаемых. Минеральные ресурсы Восточной Сибири. Влияние свойств горных пород и полезных ископаемых на технологические процессы обогащения полезных ископаемых.</t>
  </si>
  <si>
    <t>Типы передач, назначение и расчет.Расчет редукторов. Расчет осей и валов. Геометрические соотношения в передачею Цилиндрическая фрикционная передача. Вариаторы. Расчет многоступенчатого привода. Динамическое напряжение.</t>
  </si>
  <si>
    <t>ОДР.01 История Иркутской области</t>
  </si>
  <si>
    <t>ОДР.01 Дисциплины регионального компонента</t>
  </si>
  <si>
    <t>ОП.12 Введение в специальность</t>
  </si>
  <si>
    <t>Русского языка и литературы</t>
  </si>
  <si>
    <t>Химии и биологии</t>
  </si>
  <si>
    <t>Обществознания</t>
  </si>
  <si>
    <t>Физики</t>
  </si>
  <si>
    <t>Истории</t>
  </si>
  <si>
    <t>Особенности профессиональной деятельности и профессиональной подготовки современного специалиста по данной специальности. Формирование устойчивого интерса к специальности.</t>
  </si>
  <si>
    <t>Самостоятельная работа , внеаудиторная</t>
  </si>
  <si>
    <t xml:space="preserve">Обязательная (аудиторная) учебная нагрузка </t>
  </si>
  <si>
    <t xml:space="preserve">Распределение обязательной аудиторной нагрузки по курсам </t>
  </si>
  <si>
    <t>Лабороторно-практические занятия</t>
  </si>
  <si>
    <t>Контрольная работа</t>
  </si>
  <si>
    <t>Обзорно установочные заняия</t>
  </si>
  <si>
    <t>обзорно установочное занятие</t>
  </si>
  <si>
    <t>лаб. раб. практ.  Занятия</t>
  </si>
  <si>
    <t>курсовой проект</t>
  </si>
  <si>
    <t>Формаы промежуточной аттестации</t>
  </si>
  <si>
    <t>курсовой проект  (работа)</t>
  </si>
  <si>
    <t>всего по дисциплине</t>
  </si>
  <si>
    <t>в том числе в.т.ч. итоговых писменных класных работ</t>
  </si>
  <si>
    <t>учебная нагрузка при очной форме обучения, ч.</t>
  </si>
  <si>
    <t>максимальная учебная нагрузка</t>
  </si>
  <si>
    <t>самостоятельная (внеаудиторная) учебная нагрузка</t>
  </si>
  <si>
    <t>обязательная (аудиторная) учебная нагузка, ч.</t>
  </si>
  <si>
    <t>ОГСЭ</t>
  </si>
  <si>
    <t>1</t>
  </si>
  <si>
    <t>Кол-во конт. работ</t>
  </si>
  <si>
    <t>Курсовых проектов</t>
  </si>
  <si>
    <t>Контрольных работ</t>
  </si>
  <si>
    <t>заочная</t>
  </si>
  <si>
    <t>ПП.04</t>
  </si>
  <si>
    <t xml:space="preserve"> Э</t>
  </si>
  <si>
    <t xml:space="preserve">ДЗ </t>
  </si>
  <si>
    <t xml:space="preserve">  Э</t>
  </si>
  <si>
    <t>пс</t>
  </si>
  <si>
    <t>уп</t>
  </si>
  <si>
    <t>-самостоятельное изучение</t>
  </si>
  <si>
    <t>-лабораторно-экзаменационная сессия</t>
  </si>
  <si>
    <t xml:space="preserve"> -/1/1</t>
  </si>
  <si>
    <t>1.2. Государственные экзамены: не предусмотрены</t>
  </si>
  <si>
    <t>1. Программа базовой  подготовки</t>
  </si>
  <si>
    <t xml:space="preserve"> 14.06</t>
  </si>
  <si>
    <t xml:space="preserve"> 28.06</t>
  </si>
  <si>
    <t xml:space="preserve">Государственная  итоговая  аттестация </t>
  </si>
  <si>
    <t xml:space="preserve"> 18.05</t>
  </si>
  <si>
    <t xml:space="preserve"> 15.06</t>
  </si>
  <si>
    <t xml:space="preserve">среднего  общего образования </t>
  </si>
  <si>
    <t>УП.01</t>
  </si>
  <si>
    <t>ПП.01</t>
  </si>
  <si>
    <t xml:space="preserve">1 курс </t>
  </si>
  <si>
    <t xml:space="preserve">2 курс </t>
  </si>
  <si>
    <t>4 курс</t>
  </si>
  <si>
    <t xml:space="preserve"> ДЗ, Э</t>
  </si>
  <si>
    <t>-/9/4</t>
  </si>
  <si>
    <t>Э, Э</t>
  </si>
  <si>
    <t>-,ДЗ</t>
  </si>
  <si>
    <t>-/2/1</t>
  </si>
  <si>
    <t xml:space="preserve">Директор ГБПОУ </t>
  </si>
  <si>
    <t>"ЧГТК им. М.И. Щадова"</t>
  </si>
  <si>
    <t>________________ С.Н. Сычев</t>
  </si>
  <si>
    <t>21.02.18 Обогащение полезных ископаемых</t>
  </si>
  <si>
    <t>Защита дипломного проекта (работы)            с</t>
  </si>
  <si>
    <t>3/3/-</t>
  </si>
  <si>
    <t>-/21/11</t>
  </si>
  <si>
    <t>-/12/7</t>
  </si>
  <si>
    <t xml:space="preserve">-/8/4 </t>
  </si>
  <si>
    <t>3/25/12</t>
  </si>
  <si>
    <t>Всего часов обучения по циклам ППССЗ</t>
  </si>
  <si>
    <t>Преддипломной практики</t>
  </si>
  <si>
    <r>
      <rPr>
        <b/>
        <sz val="11"/>
        <color indexed="8"/>
        <rFont val="Calibri"/>
        <family val="2"/>
        <charset val="204"/>
      </rPr>
      <t>Консультации</t>
    </r>
    <r>
      <rPr>
        <sz val="11"/>
        <color theme="1"/>
        <rFont val="Calibri"/>
        <family val="2"/>
        <charset val="204"/>
        <scheme val="minor"/>
      </rPr>
      <t xml:space="preserve"> из расчета 4 часа на одного обучающегося на каждый учебный год</t>
    </r>
  </si>
  <si>
    <t>Ведение технологических процессов обогащения полезных ископаемых согласно заданным параметрам</t>
  </si>
  <si>
    <t>социально гуманитарный цикл</t>
  </si>
  <si>
    <t>СГ.01</t>
  </si>
  <si>
    <t>История России</t>
  </si>
  <si>
    <t>СГ.02</t>
  </si>
  <si>
    <t>Иностранный язык в профессиональной деятельности</t>
  </si>
  <si>
    <t>СГ.03</t>
  </si>
  <si>
    <t>СГ.04</t>
  </si>
  <si>
    <t>СГ.05</t>
  </si>
  <si>
    <t>Основы бережливого производства</t>
  </si>
  <si>
    <t>СГ.06</t>
  </si>
  <si>
    <t>Основы финансовой грамотности</t>
  </si>
  <si>
    <t xml:space="preserve">Инженерная графика </t>
  </si>
  <si>
    <t xml:space="preserve">Электротехника и электроника </t>
  </si>
  <si>
    <t xml:space="preserve">Геология </t>
  </si>
  <si>
    <t>Цифровые технологии в профессиональной деятельности</t>
  </si>
  <si>
    <t>Опробование и контроль  технологических процессов обогащения</t>
  </si>
  <si>
    <t>Физико-химческие методы анализа</t>
  </si>
  <si>
    <t>Экологические основы природопользования</t>
  </si>
  <si>
    <t>Основы горного дела</t>
  </si>
  <si>
    <t>ОП.11</t>
  </si>
  <si>
    <t>Правовые основы профессиональной деятельности</t>
  </si>
  <si>
    <t>Обеспечение функционирования системы управления охраной труда и промышлен-ной безопасностью предприятий по обога-щению полезных ископаемых</t>
  </si>
  <si>
    <t>Система управления охраной труда на предприятиях по обогащению полезных ископаемых</t>
  </si>
  <si>
    <t>МДК 02.02</t>
  </si>
  <si>
    <t>Система управленияпромышленной безопасностью  на предприятиях по обогащению полезных ископаемых</t>
  </si>
  <si>
    <t>МДК 02.03</t>
  </si>
  <si>
    <t>Управление профессиональными рисками на предприятиях по обогащению полезных ископаемых</t>
  </si>
  <si>
    <t>Обеспечение функционирования системы управления охраной труда и промышленной безопасностью на горном участке</t>
  </si>
  <si>
    <t>Организация  деятельности персонала производственного подразделения предприятия по обогащению полезных ископаемых</t>
  </si>
  <si>
    <t>Организация и управления деятельности персоналом производственного подразделения предприятия по обогащению полезных ископаемых</t>
  </si>
  <si>
    <t>Выполнение работ по одной или нескольким профессиям рабочих, должностям служащих</t>
  </si>
  <si>
    <t>УП. 04</t>
  </si>
  <si>
    <t>пп</t>
  </si>
  <si>
    <t>Экзамен по модулю</t>
  </si>
  <si>
    <t>144</t>
  </si>
  <si>
    <t>2023 г.</t>
  </si>
  <si>
    <t>специалист по обогащению полезных ископаемх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</si>
</sst>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19]d\ mmm;@"/>
  </numFmts>
  <fonts count="65" x14ac:knownFonts="1">
    <font>
      <sz val="11"/>
      <color theme="1"/>
      <name val="Calibri"/>
      <family val="2"/>
      <charset val="204"/>
      <scheme val="minor"/>
    </font>
    <font>
      <b/>
      <sz val="11"/>
      <color indexed="8"/>
      <name val="Calibri"/>
      <family val="2"/>
      <charset val="204"/>
    </font>
    <font>
      <sz val="14"/>
      <color indexed="8"/>
      <name val="Calibri"/>
      <family val="2"/>
      <charset val="204"/>
    </font>
    <font>
      <sz val="12"/>
      <color indexed="8"/>
      <name val="Calibri"/>
      <family val="2"/>
      <charset val="204"/>
    </font>
    <font>
      <sz val="14"/>
      <color indexed="8"/>
      <name val="Times New Roman"/>
      <family val="1"/>
      <charset val="204"/>
    </font>
    <font>
      <i/>
      <sz val="10"/>
      <color indexed="8"/>
      <name val="Times New Roman"/>
      <family val="1"/>
      <charset val="204"/>
    </font>
    <font>
      <sz val="12"/>
      <color indexed="8"/>
      <name val="Times New Roman"/>
      <family val="1"/>
      <charset val="204"/>
    </font>
    <font>
      <b/>
      <sz val="12"/>
      <color indexed="8"/>
      <name val="Times New Roman"/>
      <family val="1"/>
      <charset val="204"/>
    </font>
    <font>
      <b/>
      <sz val="14"/>
      <color indexed="8"/>
      <name val="Times New Roman"/>
      <family val="1"/>
      <charset val="204"/>
    </font>
    <font>
      <i/>
      <sz val="14"/>
      <color indexed="8"/>
      <name val="Times New Roman"/>
      <family val="1"/>
      <charset val="204"/>
    </font>
    <font>
      <b/>
      <sz val="14"/>
      <color indexed="8"/>
      <name val="Calibri"/>
      <family val="2"/>
      <charset val="204"/>
    </font>
    <font>
      <sz val="13"/>
      <color indexed="8"/>
      <name val="Times New Roman"/>
      <family val="1"/>
      <charset val="204"/>
    </font>
    <font>
      <sz val="10"/>
      <color indexed="8"/>
      <name val="Calibri"/>
      <family val="2"/>
      <charset val="204"/>
    </font>
    <font>
      <sz val="9"/>
      <color indexed="8"/>
      <name val="Times New Roman"/>
      <family val="1"/>
      <charset val="204"/>
    </font>
    <font>
      <sz val="8"/>
      <color indexed="8"/>
      <name val="Times New Roman"/>
      <family val="1"/>
      <charset val="204"/>
    </font>
    <font>
      <b/>
      <sz val="10"/>
      <name val="Arial Cyr"/>
      <charset val="204"/>
    </font>
    <font>
      <b/>
      <sz val="7"/>
      <name val="Arial Cyr"/>
      <family val="2"/>
      <charset val="204"/>
    </font>
    <font>
      <b/>
      <sz val="7"/>
      <name val="Times New Roman"/>
      <family val="1"/>
    </font>
    <font>
      <sz val="7"/>
      <name val="Times New Roman"/>
      <family val="1"/>
    </font>
    <font>
      <sz val="7"/>
      <name val="Arial Cyr"/>
      <charset val="204"/>
    </font>
    <font>
      <sz val="7"/>
      <name val="Times New Roman"/>
      <family val="1"/>
      <charset val="204"/>
    </font>
    <font>
      <b/>
      <sz val="7"/>
      <name val="Times New Roman"/>
      <family val="1"/>
      <charset val="204"/>
    </font>
    <font>
      <sz val="7"/>
      <name val="Arial Cyr"/>
      <family val="2"/>
      <charset val="204"/>
    </font>
    <font>
      <sz val="8"/>
      <name val="Arial Cyr"/>
      <charset val="204"/>
    </font>
    <font>
      <sz val="8"/>
      <name val="Arial Cyr"/>
      <family val="2"/>
      <charset val="204"/>
    </font>
    <font>
      <sz val="10"/>
      <name val="Arial Cyr"/>
      <charset val="204"/>
    </font>
    <font>
      <sz val="6"/>
      <name val="Times New Roman"/>
      <family val="1"/>
    </font>
    <font>
      <sz val="11"/>
      <name val="Calibri"/>
      <family val="2"/>
      <charset val="204"/>
    </font>
    <font>
      <sz val="11"/>
      <color indexed="10"/>
      <name val="Calibri"/>
      <family val="2"/>
      <charset val="204"/>
    </font>
    <font>
      <sz val="11"/>
      <color indexed="60"/>
      <name val="Calibri"/>
      <family val="2"/>
      <charset val="204"/>
    </font>
    <font>
      <b/>
      <sz val="5"/>
      <name val="Times New Roman"/>
      <family val="1"/>
      <charset val="204"/>
    </font>
    <font>
      <b/>
      <sz val="12"/>
      <color indexed="60"/>
      <name val="Calibri"/>
      <family val="2"/>
      <charset val="204"/>
    </font>
    <font>
      <sz val="12"/>
      <color indexed="60"/>
      <name val="Calibri"/>
      <family val="2"/>
      <charset val="204"/>
    </font>
    <font>
      <b/>
      <sz val="11"/>
      <color indexed="60"/>
      <name val="Calibri"/>
      <family val="2"/>
      <charset val="204"/>
    </font>
    <font>
      <sz val="14"/>
      <color indexed="10"/>
      <name val="Times New Roman"/>
      <family val="1"/>
      <charset val="204"/>
    </font>
    <font>
      <b/>
      <sz val="14"/>
      <color indexed="10"/>
      <name val="Times New Roman"/>
      <family val="1"/>
      <charset val="204"/>
    </font>
    <font>
      <sz val="8"/>
      <name val="Calibri"/>
      <family val="2"/>
      <charset val="204"/>
    </font>
    <font>
      <sz val="12"/>
      <name val="Calibri"/>
      <family val="2"/>
      <charset val="204"/>
    </font>
    <font>
      <sz val="12"/>
      <color theme="1"/>
      <name val="Calibri"/>
      <family val="2"/>
      <charset val="204"/>
    </font>
    <font>
      <sz val="11"/>
      <color theme="1"/>
      <name val="Calibri"/>
      <family val="2"/>
      <charset val="204"/>
    </font>
    <font>
      <sz val="14"/>
      <color theme="1"/>
      <name val="Times New Roman"/>
      <family val="1"/>
      <charset val="204"/>
    </font>
    <font>
      <sz val="11"/>
      <color rgb="FFFF0000"/>
      <name val="Calibri"/>
      <family val="2"/>
      <charset val="204"/>
      <scheme val="minor"/>
    </font>
    <font>
      <sz val="11"/>
      <name val="Calibri"/>
      <family val="2"/>
      <charset val="204"/>
      <scheme val="minor"/>
    </font>
    <font>
      <b/>
      <sz val="11"/>
      <color theme="1"/>
      <name val="Calibri"/>
      <family val="2"/>
      <charset val="204"/>
      <scheme val="minor"/>
    </font>
    <font>
      <b/>
      <sz val="10"/>
      <color theme="1"/>
      <name val="Times New Roman"/>
      <family val="1"/>
      <charset val="204"/>
    </font>
    <font>
      <sz val="10"/>
      <color theme="1"/>
      <name val="Times New Roman"/>
      <family val="1"/>
      <charset val="204"/>
    </font>
    <font>
      <sz val="10"/>
      <name val="Times New Roman"/>
      <family val="1"/>
      <charset val="204"/>
    </font>
    <font>
      <b/>
      <sz val="10"/>
      <name val="Times New Roman"/>
      <family val="1"/>
      <charset val="204"/>
    </font>
    <font>
      <b/>
      <sz val="12"/>
      <color theme="1"/>
      <name val="Times New Roman"/>
      <family val="1"/>
      <charset val="204"/>
    </font>
    <font>
      <b/>
      <sz val="12"/>
      <color theme="1"/>
      <name val="Calibri"/>
      <family val="2"/>
      <charset val="204"/>
      <scheme val="minor"/>
    </font>
    <font>
      <sz val="12"/>
      <color theme="1"/>
      <name val="Times New Roman"/>
      <family val="1"/>
      <charset val="204"/>
    </font>
    <font>
      <sz val="12"/>
      <color theme="1"/>
      <name val="Calibri"/>
      <family val="2"/>
      <charset val="204"/>
      <scheme val="minor"/>
    </font>
    <font>
      <sz val="10"/>
      <color rgb="FF000000"/>
      <name val="Times New Roman"/>
      <family val="1"/>
      <charset val="204"/>
    </font>
    <font>
      <sz val="10"/>
      <color theme="1"/>
      <name val="Calibri"/>
      <family val="2"/>
      <charset val="204"/>
      <scheme val="minor"/>
    </font>
    <font>
      <sz val="9"/>
      <color theme="1"/>
      <name val="Calibri"/>
      <family val="2"/>
      <charset val="204"/>
      <scheme val="minor"/>
    </font>
    <font>
      <b/>
      <sz val="10"/>
      <color theme="1"/>
      <name val="Calibri"/>
      <family val="2"/>
      <charset val="204"/>
      <scheme val="minor"/>
    </font>
    <font>
      <sz val="9"/>
      <color theme="1"/>
      <name val="Times New Roman"/>
      <family val="1"/>
      <charset val="204"/>
    </font>
    <font>
      <b/>
      <sz val="7"/>
      <color theme="0"/>
      <name val="Times New Roman"/>
      <family val="1"/>
    </font>
    <font>
      <sz val="11"/>
      <color indexed="8"/>
      <name val="Calibri"/>
      <family val="2"/>
      <charset val="204"/>
    </font>
    <font>
      <b/>
      <sz val="11"/>
      <color rgb="FFFF0000"/>
      <name val="Calibri"/>
      <family val="2"/>
      <charset val="204"/>
    </font>
    <font>
      <i/>
      <sz val="11"/>
      <color theme="1"/>
      <name val="Calibri"/>
      <family val="2"/>
      <charset val="204"/>
      <scheme val="minor"/>
    </font>
    <font>
      <b/>
      <sz val="11"/>
      <name val="Arial Cyr"/>
      <family val="2"/>
      <charset val="204"/>
    </font>
    <font>
      <sz val="11"/>
      <color rgb="FF000000"/>
      <name val="Calibri"/>
      <family val="2"/>
      <charset val="204"/>
      <scheme val="minor"/>
    </font>
    <font>
      <sz val="11"/>
      <color rgb="FF000000"/>
      <name val="Times New Roman"/>
      <family val="1"/>
      <charset val="204"/>
    </font>
    <font>
      <b/>
      <sz val="11"/>
      <color rgb="FF000000"/>
      <name val="Calibri"/>
      <family val="2"/>
      <charset val="204"/>
      <scheme val="minor"/>
    </font>
  </fonts>
  <fills count="25">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10"/>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theme="0"/>
        <bgColor indexed="64"/>
      </patternFill>
    </fill>
    <fill>
      <patternFill patternType="solid">
        <fgColor theme="5" tint="0.59996337778862885"/>
        <bgColor indexed="64"/>
      </patternFill>
    </fill>
    <fill>
      <patternFill patternType="solid">
        <fgColor theme="5" tint="0.59999389629810485"/>
        <bgColor indexed="64"/>
      </patternFill>
    </fill>
    <fill>
      <patternFill patternType="solid">
        <fgColor rgb="FFFF33CC"/>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08000"/>
        <bgColor indexed="64"/>
      </patternFill>
    </fill>
    <fill>
      <patternFill patternType="solid">
        <fgColor indexed="51"/>
        <bgColor indexed="64"/>
      </patternFill>
    </fill>
    <fill>
      <patternFill patternType="solid">
        <fgColor theme="0" tint="-4.9989318521683403E-2"/>
        <bgColor indexed="64"/>
      </patternFill>
    </fill>
    <fill>
      <patternFill patternType="solid">
        <fgColor theme="5" tint="0.79992065187536243"/>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64"/>
      </left>
      <right style="thin">
        <color indexed="64"/>
      </right>
      <top style="thin">
        <color indexed="64"/>
      </top>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s>
  <cellStyleXfs count="2">
    <xf numFmtId="0" fontId="0" fillId="0" borderId="0"/>
    <xf numFmtId="0" fontId="25" fillId="0" borderId="0"/>
  </cellStyleXfs>
  <cellXfs count="684">
    <xf numFmtId="0" fontId="0" fillId="0" borderId="0" xfId="0"/>
    <xf numFmtId="0" fontId="2" fillId="0" borderId="0" xfId="0" applyFont="1"/>
    <xf numFmtId="0" fontId="4" fillId="0" borderId="0" xfId="0" applyFont="1"/>
    <xf numFmtId="0" fontId="4" fillId="0" borderId="0" xfId="0" applyFont="1" applyAlignment="1"/>
    <xf numFmtId="0" fontId="4" fillId="0" borderId="0" xfId="0" applyFont="1" applyAlignment="1">
      <alignment horizontal="center"/>
    </xf>
    <xf numFmtId="0" fontId="4" fillId="0" borderId="1" xfId="0" applyFont="1" applyBorder="1" applyAlignment="1"/>
    <xf numFmtId="0" fontId="4" fillId="0" borderId="1" xfId="0" applyFont="1" applyBorder="1" applyAlignment="1">
      <alignment horizontal="center"/>
    </xf>
    <xf numFmtId="0" fontId="4" fillId="0" borderId="0" xfId="0" applyFont="1" applyBorder="1"/>
    <xf numFmtId="0" fontId="4" fillId="0" borderId="0" xfId="0" applyFont="1" applyAlignment="1">
      <alignment wrapText="1"/>
    </xf>
    <xf numFmtId="0" fontId="0" fillId="0" borderId="0" xfId="0" applyAlignment="1">
      <alignment wrapText="1"/>
    </xf>
    <xf numFmtId="0" fontId="6" fillId="0" borderId="0" xfId="0" applyFont="1" applyAlignment="1">
      <alignment wrapText="1"/>
    </xf>
    <xf numFmtId="0" fontId="6" fillId="0" borderId="2" xfId="0" applyFont="1" applyBorder="1" applyAlignment="1">
      <alignment wrapText="1"/>
    </xf>
    <xf numFmtId="0" fontId="7" fillId="0" borderId="2" xfId="0" applyFont="1" applyBorder="1" applyAlignment="1">
      <alignment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wrapText="1"/>
    </xf>
    <xf numFmtId="0" fontId="8" fillId="0" borderId="2" xfId="0" applyFont="1" applyBorder="1" applyAlignment="1">
      <alignment horizontal="center" wrapText="1"/>
    </xf>
    <xf numFmtId="0" fontId="0" fillId="0" borderId="2" xfId="0" applyBorder="1" applyAlignment="1">
      <alignment horizontal="center" vertical="center"/>
    </xf>
    <xf numFmtId="49" fontId="1" fillId="0" borderId="2" xfId="0" applyNumberFormat="1" applyFont="1" applyBorder="1" applyAlignment="1">
      <alignment horizontal="center" vertical="center"/>
    </xf>
    <xf numFmtId="0" fontId="0" fillId="0" borderId="0" xfId="0" applyBorder="1" applyAlignment="1">
      <alignment horizontal="center"/>
    </xf>
    <xf numFmtId="0" fontId="0" fillId="0" borderId="0" xfId="0" applyBorder="1" applyAlignment="1"/>
    <xf numFmtId="0" fontId="0" fillId="0" borderId="2" xfId="0" applyBorder="1" applyAlignment="1"/>
    <xf numFmtId="0" fontId="5" fillId="0" borderId="0" xfId="0" applyFont="1" applyAlignment="1">
      <alignment horizontal="center" vertical="top"/>
    </xf>
    <xf numFmtId="0" fontId="9" fillId="0" borderId="0" xfId="0" applyFont="1" applyAlignment="1">
      <alignment wrapText="1"/>
    </xf>
    <xf numFmtId="0" fontId="3" fillId="0" borderId="0" xfId="0" applyFont="1" applyAlignment="1"/>
    <xf numFmtId="0" fontId="1" fillId="0" borderId="3" xfId="0" applyFont="1" applyBorder="1" applyAlignment="1">
      <alignment horizontal="center" vertical="center"/>
    </xf>
    <xf numFmtId="0" fontId="1" fillId="0" borderId="3" xfId="0" applyFont="1" applyBorder="1" applyAlignment="1">
      <alignment vertical="center" wrapText="1"/>
    </xf>
    <xf numFmtId="0" fontId="0" fillId="0" borderId="3" xfId="0" applyBorder="1" applyAlignment="1"/>
    <xf numFmtId="0" fontId="0" fillId="0" borderId="0" xfId="0" applyBorder="1" applyAlignment="1">
      <alignment vertical="center" wrapText="1"/>
    </xf>
    <xf numFmtId="0" fontId="0" fillId="0" borderId="0" xfId="0" applyBorder="1" applyAlignment="1">
      <alignment horizontal="left"/>
    </xf>
    <xf numFmtId="0" fontId="0" fillId="0" borderId="0" xfId="0" applyBorder="1" applyAlignment="1">
      <alignment horizontal="left" vertical="center" wrapText="1"/>
    </xf>
    <xf numFmtId="0" fontId="0" fillId="0" borderId="4" xfId="0" applyBorder="1" applyAlignment="1">
      <alignment horizontal="center" vertical="center"/>
    </xf>
    <xf numFmtId="0" fontId="0" fillId="0" borderId="5" xfId="0" applyBorder="1" applyAlignment="1"/>
    <xf numFmtId="0" fontId="0" fillId="0" borderId="4" xfId="0" applyBorder="1" applyAlignment="1">
      <alignment horizontal="left" vertical="center"/>
    </xf>
    <xf numFmtId="0" fontId="0" fillId="0" borderId="6" xfId="0" applyBorder="1" applyAlignment="1">
      <alignment vertical="center"/>
    </xf>
    <xf numFmtId="0" fontId="0" fillId="0" borderId="1" xfId="0" applyBorder="1"/>
    <xf numFmtId="0" fontId="0" fillId="0" borderId="7" xfId="0" applyBorder="1"/>
    <xf numFmtId="0" fontId="6" fillId="0" borderId="2" xfId="0" applyFont="1" applyBorder="1" applyAlignment="1">
      <alignment horizontal="center" wrapText="1"/>
    </xf>
    <xf numFmtId="0" fontId="4" fillId="0" borderId="2" xfId="0" applyFont="1" applyBorder="1" applyAlignment="1">
      <alignment horizontal="center" wrapText="1"/>
    </xf>
    <xf numFmtId="0" fontId="11" fillId="0" borderId="0" xfId="0" applyFont="1" applyAlignment="1"/>
    <xf numFmtId="49" fontId="1" fillId="0" borderId="3" xfId="0" applyNumberFormat="1" applyFont="1" applyBorder="1" applyAlignment="1">
      <alignment horizontal="center"/>
    </xf>
    <xf numFmtId="0" fontId="15" fillId="0" borderId="2" xfId="0" applyFont="1" applyFill="1" applyBorder="1" applyAlignment="1">
      <alignment horizontal="right" vertical="center" wrapText="1"/>
    </xf>
    <xf numFmtId="49" fontId="0" fillId="0" borderId="8" xfId="0" applyNumberFormat="1" applyFill="1" applyBorder="1" applyAlignment="1">
      <alignment horizontal="center" vertical="center"/>
    </xf>
    <xf numFmtId="0" fontId="0" fillId="0" borderId="2" xfId="0" applyFill="1" applyBorder="1" applyAlignment="1"/>
    <xf numFmtId="0" fontId="25" fillId="0" borderId="0" xfId="1"/>
    <xf numFmtId="0" fontId="25" fillId="2" borderId="0" xfId="1" applyFill="1"/>
    <xf numFmtId="0" fontId="23" fillId="0" borderId="0" xfId="1" applyFont="1"/>
    <xf numFmtId="0" fontId="19" fillId="0" borderId="2" xfId="1" applyFont="1" applyBorder="1"/>
    <xf numFmtId="0" fontId="17" fillId="0" borderId="2" xfId="1" applyFont="1" applyBorder="1" applyAlignment="1">
      <alignment horizontal="center" vertical="center" textRotation="90" wrapText="1"/>
    </xf>
    <xf numFmtId="0" fontId="17" fillId="0" borderId="4" xfId="1" applyFont="1" applyBorder="1" applyAlignment="1">
      <alignment horizontal="center" vertical="center" textRotation="90" wrapText="1"/>
    </xf>
    <xf numFmtId="0" fontId="17" fillId="0" borderId="4" xfId="1" applyFont="1" applyBorder="1" applyAlignment="1">
      <alignment vertical="center" textRotation="90" wrapText="1"/>
    </xf>
    <xf numFmtId="0" fontId="17" fillId="0" borderId="5" xfId="1" applyFont="1" applyBorder="1" applyAlignment="1">
      <alignment vertical="center" textRotation="90" wrapText="1"/>
    </xf>
    <xf numFmtId="0" fontId="17" fillId="0" borderId="5" xfId="1" applyFont="1" applyBorder="1" applyAlignment="1">
      <alignment horizontal="center" vertical="center" textRotation="90" wrapText="1"/>
    </xf>
    <xf numFmtId="0" fontId="19" fillId="0" borderId="0" xfId="1" applyFont="1"/>
    <xf numFmtId="0" fontId="17" fillId="0" borderId="8" xfId="1" applyFont="1" applyBorder="1" applyAlignment="1">
      <alignment vertical="center" textRotation="90" wrapText="1"/>
    </xf>
    <xf numFmtId="0" fontId="17" fillId="0" borderId="0" xfId="1" applyFont="1" applyBorder="1" applyAlignment="1">
      <alignment vertical="center" textRotation="90" wrapText="1"/>
    </xf>
    <xf numFmtId="0" fontId="19" fillId="0" borderId="2" xfId="1" applyFont="1" applyBorder="1" applyAlignment="1">
      <alignment horizontal="center" vertical="center" textRotation="90" wrapText="1"/>
    </xf>
    <xf numFmtId="0" fontId="17" fillId="0" borderId="8" xfId="1" applyFont="1" applyBorder="1" applyAlignment="1">
      <alignment horizontal="center" vertical="center" textRotation="90" wrapText="1"/>
    </xf>
    <xf numFmtId="0" fontId="18" fillId="0" borderId="2" xfId="1" applyFont="1" applyBorder="1" applyAlignment="1">
      <alignment horizontal="center" vertical="center" textRotation="90" wrapText="1"/>
    </xf>
    <xf numFmtId="0" fontId="19" fillId="0" borderId="3" xfId="1" applyFont="1" applyBorder="1"/>
    <xf numFmtId="0" fontId="19" fillId="0" borderId="3" xfId="1" applyFont="1" applyBorder="1" applyAlignment="1">
      <alignment horizontal="center" vertical="center" textRotation="90" wrapText="1"/>
    </xf>
    <xf numFmtId="0" fontId="17" fillId="0" borderId="3" xfId="1" applyFont="1" applyBorder="1" applyAlignment="1">
      <alignment horizontal="center" vertical="center" textRotation="90" wrapText="1"/>
    </xf>
    <xf numFmtId="0" fontId="18" fillId="0" borderId="3" xfId="1" applyFont="1" applyBorder="1" applyAlignment="1">
      <alignment horizontal="center" vertical="center" textRotation="90" wrapText="1"/>
    </xf>
    <xf numFmtId="0" fontId="19" fillId="0" borderId="2" xfId="1" applyFont="1" applyBorder="1" applyAlignment="1">
      <alignment horizontal="center"/>
    </xf>
    <xf numFmtId="0" fontId="17" fillId="0" borderId="2" xfId="1" applyFont="1" applyBorder="1" applyAlignment="1">
      <alignment horizontal="center" vertical="center" wrapText="1"/>
    </xf>
    <xf numFmtId="0" fontId="17" fillId="0" borderId="2" xfId="1" applyFont="1" applyBorder="1" applyAlignment="1">
      <alignment horizontal="center" vertical="center"/>
    </xf>
    <xf numFmtId="0" fontId="17" fillId="3" borderId="2" xfId="1" applyFont="1" applyFill="1" applyBorder="1" applyAlignment="1">
      <alignment horizontal="center" vertical="center" textRotation="90" wrapText="1"/>
    </xf>
    <xf numFmtId="0" fontId="20" fillId="0" borderId="2" xfId="1" applyFont="1" applyBorder="1" applyAlignment="1">
      <alignment horizontal="center" vertical="center" wrapText="1"/>
    </xf>
    <xf numFmtId="0" fontId="19" fillId="0" borderId="2" xfId="1" applyFont="1" applyBorder="1" applyAlignment="1">
      <alignment horizontal="center" vertical="center" wrapText="1"/>
    </xf>
    <xf numFmtId="0" fontId="18" fillId="0" borderId="2" xfId="1" applyFont="1" applyBorder="1" applyAlignment="1">
      <alignment horizontal="center" vertical="center" wrapText="1"/>
    </xf>
    <xf numFmtId="0" fontId="19" fillId="0" borderId="10" xfId="1" applyFont="1" applyBorder="1" applyAlignment="1">
      <alignment horizontal="center" vertical="center"/>
    </xf>
    <xf numFmtId="0" fontId="18" fillId="0" borderId="2" xfId="1" applyFont="1" applyBorder="1" applyAlignment="1">
      <alignment horizontal="left" vertical="center" wrapText="1"/>
    </xf>
    <xf numFmtId="0" fontId="18" fillId="2" borderId="2" xfId="1" applyFont="1" applyFill="1" applyBorder="1" applyAlignment="1">
      <alignment horizontal="left" vertical="center" wrapText="1"/>
    </xf>
    <xf numFmtId="0" fontId="21" fillId="2" borderId="2" xfId="1" applyFont="1" applyFill="1" applyBorder="1" applyAlignment="1">
      <alignment horizontal="left" vertical="center" wrapText="1"/>
    </xf>
    <xf numFmtId="0" fontId="18" fillId="3" borderId="2" xfId="1" applyFont="1" applyFill="1" applyBorder="1" applyAlignment="1">
      <alignment horizontal="left" vertical="center" wrapText="1"/>
    </xf>
    <xf numFmtId="1" fontId="20" fillId="0" borderId="2" xfId="1" applyNumberFormat="1" applyFont="1" applyBorder="1" applyAlignment="1">
      <alignment horizontal="center" vertical="center" wrapText="1"/>
    </xf>
    <xf numFmtId="0" fontId="19" fillId="0" borderId="2" xfId="1" applyFont="1" applyBorder="1" applyAlignment="1">
      <alignment horizontal="center" vertical="center"/>
    </xf>
    <xf numFmtId="1" fontId="19" fillId="2" borderId="2" xfId="1" applyNumberFormat="1" applyFont="1" applyFill="1" applyBorder="1" applyAlignment="1">
      <alignment horizontal="center" vertical="center"/>
    </xf>
    <xf numFmtId="1" fontId="19" fillId="0" borderId="2" xfId="1" applyNumberFormat="1" applyFont="1" applyBorder="1" applyAlignment="1">
      <alignment horizontal="center" vertical="center"/>
    </xf>
    <xf numFmtId="0" fontId="25" fillId="0" borderId="0" xfId="1" applyAlignment="1">
      <alignment horizontal="left" vertical="center"/>
    </xf>
    <xf numFmtId="0" fontId="18" fillId="2" borderId="2"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19" fillId="0" borderId="0" xfId="1" applyFont="1" applyAlignment="1">
      <alignment vertical="top"/>
    </xf>
    <xf numFmtId="1" fontId="19" fillId="0" borderId="0" xfId="1" applyNumberFormat="1" applyFont="1"/>
    <xf numFmtId="0" fontId="22" fillId="0" borderId="0" xfId="1" applyFont="1"/>
    <xf numFmtId="0" fontId="22" fillId="0" borderId="0" xfId="1" applyFont="1" applyAlignment="1">
      <alignment vertical="top"/>
    </xf>
    <xf numFmtId="1" fontId="23" fillId="0" borderId="0" xfId="1" applyNumberFormat="1" applyFont="1"/>
    <xf numFmtId="0" fontId="22" fillId="0" borderId="2" xfId="1" applyFont="1" applyBorder="1" applyAlignment="1">
      <alignment vertical="top"/>
    </xf>
    <xf numFmtId="49" fontId="22" fillId="0" borderId="0" xfId="1" applyNumberFormat="1" applyFont="1" applyAlignment="1">
      <alignment vertical="center"/>
    </xf>
    <xf numFmtId="0" fontId="19" fillId="4" borderId="2" xfId="1" applyFont="1" applyFill="1" applyBorder="1" applyAlignment="1">
      <alignment horizontal="center" vertical="center"/>
    </xf>
    <xf numFmtId="0" fontId="22" fillId="5" borderId="2" xfId="1" applyFont="1" applyFill="1" applyBorder="1" applyAlignment="1">
      <alignment horizontal="center" vertical="center"/>
    </xf>
    <xf numFmtId="0" fontId="19" fillId="3" borderId="2" xfId="1" applyFont="1" applyFill="1" applyBorder="1" applyAlignment="1">
      <alignment horizontal="center" vertical="center"/>
    </xf>
    <xf numFmtId="0" fontId="22" fillId="0" borderId="0" xfId="1" applyFont="1" applyFill="1" applyBorder="1" applyAlignment="1">
      <alignment vertical="center" textRotation="255"/>
    </xf>
    <xf numFmtId="0" fontId="22" fillId="6" borderId="2" xfId="1" applyFont="1" applyFill="1" applyBorder="1" applyAlignment="1">
      <alignment vertical="top"/>
    </xf>
    <xf numFmtId="49" fontId="22" fillId="2" borderId="0" xfId="1" applyNumberFormat="1" applyFont="1" applyFill="1" applyBorder="1" applyAlignment="1">
      <alignment horizontal="center" vertical="center"/>
    </xf>
    <xf numFmtId="0" fontId="25" fillId="0" borderId="0" xfId="1" applyAlignment="1">
      <alignment horizontal="center"/>
    </xf>
    <xf numFmtId="0" fontId="24" fillId="0" borderId="0" xfId="1" applyFont="1"/>
    <xf numFmtId="0" fontId="17" fillId="0" borderId="2" xfId="1" applyFont="1" applyFill="1" applyBorder="1" applyAlignment="1">
      <alignment horizontal="center" vertical="center" textRotation="90" wrapText="1"/>
    </xf>
    <xf numFmtId="0" fontId="26" fillId="0" borderId="2" xfId="1" applyFont="1" applyFill="1" applyBorder="1" applyAlignment="1">
      <alignment horizontal="left" vertical="center" wrapText="1"/>
    </xf>
    <xf numFmtId="1" fontId="1" fillId="0" borderId="2" xfId="0" applyNumberFormat="1" applyFont="1" applyFill="1" applyBorder="1" applyAlignment="1">
      <alignment horizontal="center" vertical="center"/>
    </xf>
    <xf numFmtId="165" fontId="27" fillId="0" borderId="1" xfId="0" applyNumberFormat="1" applyFont="1" applyBorder="1" applyAlignment="1">
      <alignment horizontal="center"/>
    </xf>
    <xf numFmtId="16" fontId="27" fillId="0" borderId="9" xfId="0" applyNumberFormat="1" applyFont="1" applyBorder="1" applyAlignment="1">
      <alignment horizontal="center"/>
    </xf>
    <xf numFmtId="0" fontId="30" fillId="0" borderId="2" xfId="1" applyFont="1" applyFill="1" applyBorder="1" applyAlignment="1">
      <alignment horizontal="left" vertical="center" wrapText="1"/>
    </xf>
    <xf numFmtId="0" fontId="30" fillId="2" borderId="2" xfId="1" applyFont="1" applyFill="1" applyBorder="1" applyAlignment="1">
      <alignment horizontal="left" vertical="center" wrapText="1"/>
    </xf>
    <xf numFmtId="1" fontId="30" fillId="0" borderId="2" xfId="1" applyNumberFormat="1" applyFont="1" applyFill="1" applyBorder="1" applyAlignment="1">
      <alignment horizontal="center" vertical="center" wrapText="1"/>
    </xf>
    <xf numFmtId="0" fontId="30" fillId="6" borderId="2" xfId="1" applyFont="1" applyFill="1" applyBorder="1" applyAlignment="1">
      <alignment horizontal="center" vertical="center" wrapText="1"/>
    </xf>
    <xf numFmtId="0" fontId="30" fillId="7" borderId="2" xfId="1" applyFont="1" applyFill="1" applyBorder="1" applyAlignment="1">
      <alignment horizontal="center" vertical="center" wrapText="1"/>
    </xf>
    <xf numFmtId="1" fontId="19" fillId="0" borderId="2" xfId="1" applyNumberFormat="1" applyFont="1" applyFill="1" applyBorder="1" applyAlignment="1">
      <alignment horizontal="center" vertical="center"/>
    </xf>
    <xf numFmtId="1" fontId="18" fillId="0" borderId="2" xfId="1" applyNumberFormat="1" applyFont="1" applyBorder="1" applyAlignment="1">
      <alignment horizontal="center" vertical="center" wrapText="1"/>
    </xf>
    <xf numFmtId="0" fontId="29" fillId="0" borderId="0" xfId="0" applyFont="1"/>
    <xf numFmtId="0" fontId="32" fillId="0" borderId="2" xfId="0" applyFont="1" applyBorder="1" applyAlignment="1">
      <alignment horizontal="center"/>
    </xf>
    <xf numFmtId="1" fontId="17" fillId="0" borderId="2" xfId="1" applyNumberFormat="1" applyFont="1" applyBorder="1" applyAlignment="1">
      <alignment horizontal="center" vertical="center" wrapText="1"/>
    </xf>
    <xf numFmtId="0" fontId="28" fillId="0" borderId="0" xfId="0" applyFont="1"/>
    <xf numFmtId="0" fontId="34" fillId="0" borderId="0" xfId="0" applyFont="1" applyBorder="1" applyAlignment="1">
      <alignment horizontal="center" vertical="center" wrapText="1"/>
    </xf>
    <xf numFmtId="0" fontId="34" fillId="0" borderId="0" xfId="0" applyFont="1" applyBorder="1" applyAlignment="1">
      <alignment horizontal="left" vertical="center" wrapText="1"/>
    </xf>
    <xf numFmtId="0" fontId="34" fillId="0" borderId="0" xfId="0" applyFont="1" applyBorder="1" applyAlignment="1">
      <alignment horizontal="center" vertical="top" wrapText="1"/>
    </xf>
    <xf numFmtId="0" fontId="34" fillId="0" borderId="0" xfId="0" applyFont="1" applyBorder="1" applyAlignment="1">
      <alignment horizontal="left" vertical="top" wrapText="1"/>
    </xf>
    <xf numFmtId="0" fontId="28" fillId="0" borderId="0" xfId="0" applyFont="1" applyBorder="1"/>
    <xf numFmtId="0" fontId="35" fillId="0" borderId="0" xfId="0" applyFont="1" applyBorder="1" applyAlignment="1">
      <alignment horizontal="center" vertical="top" wrapText="1"/>
    </xf>
    <xf numFmtId="0" fontId="35" fillId="0" borderId="0" xfId="0" applyFont="1" applyBorder="1" applyAlignment="1">
      <alignment horizontal="justify" vertical="top" wrapText="1"/>
    </xf>
    <xf numFmtId="0" fontId="34" fillId="0" borderId="0" xfId="0" applyFont="1" applyBorder="1" applyAlignment="1">
      <alignment horizontal="justify" vertical="top" wrapText="1"/>
    </xf>
    <xf numFmtId="0" fontId="37" fillId="0" borderId="2" xfId="0" applyFont="1" applyBorder="1" applyAlignment="1">
      <alignment vertical="center" wrapText="1"/>
    </xf>
    <xf numFmtId="49" fontId="38" fillId="0" borderId="2" xfId="0" applyNumberFormat="1" applyFont="1" applyBorder="1" applyAlignment="1">
      <alignment horizontal="center" vertical="center" wrapText="1"/>
    </xf>
    <xf numFmtId="0" fontId="38" fillId="0" borderId="2" xfId="0" applyFont="1" applyBorder="1" applyAlignment="1">
      <alignment vertical="center" wrapText="1"/>
    </xf>
    <xf numFmtId="49" fontId="39" fillId="0" borderId="2" xfId="0" applyNumberFormat="1" applyFont="1" applyBorder="1" applyAlignment="1">
      <alignment horizontal="center"/>
    </xf>
    <xf numFmtId="0" fontId="39" fillId="0" borderId="2" xfId="0" applyFont="1" applyBorder="1" applyAlignment="1">
      <alignment wrapText="1"/>
    </xf>
    <xf numFmtId="49" fontId="38" fillId="0" borderId="2" xfId="0" applyNumberFormat="1" applyFont="1" applyBorder="1" applyAlignment="1">
      <alignment horizontal="center" wrapText="1"/>
    </xf>
    <xf numFmtId="0" fontId="38" fillId="0" borderId="2" xfId="0" applyFont="1" applyBorder="1" applyAlignment="1">
      <alignment wrapText="1"/>
    </xf>
    <xf numFmtId="0" fontId="40" fillId="0" borderId="0" xfId="0" applyFont="1" applyBorder="1" applyAlignment="1">
      <alignment horizontal="justify" vertical="top" wrapText="1"/>
    </xf>
    <xf numFmtId="0" fontId="40" fillId="0" borderId="0" xfId="0" applyFont="1"/>
    <xf numFmtId="0" fontId="44" fillId="0" borderId="20" xfId="0" applyFont="1" applyBorder="1" applyAlignment="1">
      <alignment horizontal="center" vertical="center" wrapText="1"/>
    </xf>
    <xf numFmtId="0" fontId="45" fillId="0" borderId="20" xfId="0" applyFont="1" applyBorder="1" applyAlignment="1">
      <alignment horizontal="left" vertical="center" wrapText="1"/>
    </xf>
    <xf numFmtId="0" fontId="0" fillId="0" borderId="20" xfId="0" applyBorder="1" applyAlignment="1">
      <alignment horizontal="center" vertical="center" wrapText="1"/>
    </xf>
    <xf numFmtId="0" fontId="44" fillId="9" borderId="20" xfId="0" applyFont="1" applyFill="1" applyBorder="1" applyAlignment="1">
      <alignment horizontal="center" vertical="center" wrapText="1"/>
    </xf>
    <xf numFmtId="0" fontId="0" fillId="9" borderId="20" xfId="0" applyFill="1" applyBorder="1" applyAlignment="1">
      <alignment horizontal="center" vertical="center" wrapText="1"/>
    </xf>
    <xf numFmtId="0" fontId="45" fillId="0" borderId="21" xfId="0" applyFont="1" applyBorder="1" applyAlignment="1">
      <alignment horizontal="left" vertical="center" wrapText="1"/>
    </xf>
    <xf numFmtId="0" fontId="44" fillId="0" borderId="22" xfId="0" applyFont="1" applyBorder="1" applyAlignment="1">
      <alignment horizontal="center" vertical="center" wrapText="1"/>
    </xf>
    <xf numFmtId="0" fontId="0" fillId="0" borderId="22" xfId="0" applyBorder="1" applyAlignment="1">
      <alignment horizontal="center" vertical="center" wrapText="1"/>
    </xf>
    <xf numFmtId="0" fontId="44" fillId="9" borderId="22" xfId="0" applyFont="1" applyFill="1" applyBorder="1" applyAlignment="1">
      <alignment horizontal="center" vertical="center" wrapText="1"/>
    </xf>
    <xf numFmtId="0" fontId="0" fillId="9" borderId="22" xfId="0" applyFill="1" applyBorder="1" applyAlignment="1">
      <alignment horizontal="center" vertical="center" wrapText="1"/>
    </xf>
    <xf numFmtId="0" fontId="43" fillId="9" borderId="22" xfId="0" applyFont="1" applyFill="1" applyBorder="1" applyAlignment="1">
      <alignment horizontal="center" vertical="center" wrapText="1"/>
    </xf>
    <xf numFmtId="0" fontId="44" fillId="0" borderId="23" xfId="0" applyFont="1" applyBorder="1" applyAlignment="1">
      <alignment horizontal="center" vertical="center" wrapText="1"/>
    </xf>
    <xf numFmtId="0" fontId="45" fillId="0" borderId="20" xfId="0" applyFont="1" applyBorder="1"/>
    <xf numFmtId="0" fontId="45" fillId="0" borderId="20" xfId="0" applyFont="1" applyBorder="1" applyAlignment="1">
      <alignment wrapText="1"/>
    </xf>
    <xf numFmtId="0" fontId="0" fillId="9" borderId="20" xfId="0" applyFill="1" applyBorder="1" applyAlignment="1">
      <alignment horizontal="center" vertical="center"/>
    </xf>
    <xf numFmtId="0" fontId="46" fillId="0" borderId="20" xfId="0" applyFont="1" applyBorder="1" applyAlignment="1">
      <alignment wrapText="1"/>
    </xf>
    <xf numFmtId="0" fontId="42" fillId="9" borderId="20" xfId="0" applyFont="1" applyFill="1" applyBorder="1" applyAlignment="1">
      <alignment horizontal="center" vertical="center"/>
    </xf>
    <xf numFmtId="0" fontId="44" fillId="0" borderId="20" xfId="0" applyFont="1" applyBorder="1"/>
    <xf numFmtId="0" fontId="45" fillId="9" borderId="20" xfId="0" applyFont="1" applyFill="1" applyBorder="1"/>
    <xf numFmtId="0" fontId="45" fillId="0" borderId="0" xfId="0" applyFont="1" applyAlignment="1">
      <alignment wrapText="1"/>
    </xf>
    <xf numFmtId="0" fontId="45" fillId="0" borderId="0" xfId="0" applyFont="1"/>
    <xf numFmtId="0" fontId="0" fillId="0" borderId="0" xfId="0" applyFill="1"/>
    <xf numFmtId="0" fontId="48" fillId="0" borderId="13" xfId="0" applyFont="1" applyBorder="1" applyAlignment="1">
      <alignment horizontal="center" vertical="top" wrapText="1"/>
    </xf>
    <xf numFmtId="0" fontId="48" fillId="0" borderId="14" xfId="0" applyFont="1" applyBorder="1" applyAlignment="1">
      <alignment horizontal="center" vertical="top" wrapText="1"/>
    </xf>
    <xf numFmtId="0" fontId="50" fillId="0" borderId="16" xfId="0" applyFont="1" applyBorder="1" applyAlignment="1">
      <alignment horizontal="justify" vertical="top" wrapText="1"/>
    </xf>
    <xf numFmtId="0" fontId="50" fillId="8" borderId="16" xfId="0" applyFont="1" applyFill="1" applyBorder="1" applyAlignment="1">
      <alignment horizontal="justify" vertical="top" wrapText="1"/>
    </xf>
    <xf numFmtId="0" fontId="48" fillId="0" borderId="16" xfId="0" applyFont="1" applyBorder="1" applyAlignment="1">
      <alignment horizontal="justify" vertical="top" wrapText="1"/>
    </xf>
    <xf numFmtId="0" fontId="50" fillId="0" borderId="15" xfId="0" applyFont="1" applyBorder="1" applyAlignment="1">
      <alignment horizontal="center" vertical="top" wrapText="1"/>
    </xf>
    <xf numFmtId="0" fontId="45" fillId="0" borderId="0" xfId="0" applyFont="1" applyFill="1"/>
    <xf numFmtId="0" fontId="44" fillId="0" borderId="0" xfId="0" applyFont="1" applyFill="1" applyAlignment="1">
      <alignment horizontal="right"/>
    </xf>
    <xf numFmtId="0" fontId="42" fillId="0" borderId="0" xfId="0" applyFont="1"/>
    <xf numFmtId="0" fontId="0" fillId="9" borderId="20" xfId="0" applyFont="1" applyFill="1" applyBorder="1" applyAlignment="1">
      <alignment horizontal="right" vertical="center"/>
    </xf>
    <xf numFmtId="0" fontId="42" fillId="9" borderId="20" xfId="0" applyFont="1" applyFill="1" applyBorder="1" applyAlignment="1">
      <alignment horizontal="right" vertical="center"/>
    </xf>
    <xf numFmtId="0" fontId="18" fillId="12" borderId="2" xfId="1" applyFont="1" applyFill="1" applyBorder="1" applyAlignment="1">
      <alignment horizontal="left" vertical="center" wrapText="1"/>
    </xf>
    <xf numFmtId="0" fontId="30" fillId="8" borderId="2" xfId="1" applyFont="1" applyFill="1" applyBorder="1" applyAlignment="1">
      <alignment horizontal="left" vertical="center" wrapText="1"/>
    </xf>
    <xf numFmtId="0" fontId="45" fillId="0" borderId="20" xfId="0" applyFont="1" applyBorder="1" applyAlignment="1">
      <alignment horizontal="center" vertical="center"/>
    </xf>
    <xf numFmtId="0" fontId="45" fillId="0" borderId="20" xfId="0" applyFont="1" applyBorder="1" applyAlignment="1">
      <alignment vertical="center" wrapText="1"/>
    </xf>
    <xf numFmtId="0" fontId="45" fillId="0" borderId="20" xfId="0" applyFont="1" applyBorder="1" applyAlignment="1">
      <alignment vertical="center"/>
    </xf>
    <xf numFmtId="0" fontId="46" fillId="0" borderId="20" xfId="0" applyFont="1" applyBorder="1" applyAlignment="1">
      <alignment vertical="center" wrapText="1"/>
    </xf>
    <xf numFmtId="0" fontId="45" fillId="0" borderId="8" xfId="0" applyFont="1" applyFill="1" applyBorder="1" applyAlignment="1">
      <alignment vertical="center" wrapText="1"/>
    </xf>
    <xf numFmtId="0" fontId="45" fillId="0" borderId="8" xfId="0" applyFont="1" applyFill="1" applyBorder="1" applyAlignment="1">
      <alignment vertical="center"/>
    </xf>
    <xf numFmtId="0" fontId="0" fillId="9" borderId="26" xfId="0" applyFill="1" applyBorder="1" applyAlignment="1">
      <alignment vertical="center"/>
    </xf>
    <xf numFmtId="0" fontId="45" fillId="0" borderId="26" xfId="0" applyFont="1" applyBorder="1" applyAlignment="1">
      <alignment vertical="center"/>
    </xf>
    <xf numFmtId="0" fontId="45" fillId="0" borderId="26" xfId="0" applyFont="1" applyBorder="1" applyAlignment="1">
      <alignment vertical="center" wrapText="1"/>
    </xf>
    <xf numFmtId="0" fontId="27" fillId="0" borderId="2" xfId="0" applyFont="1" applyBorder="1" applyAlignment="1">
      <alignment vertical="center"/>
    </xf>
    <xf numFmtId="0" fontId="27" fillId="10" borderId="2" xfId="0" applyFont="1" applyFill="1" applyBorder="1" applyAlignment="1">
      <alignment vertical="center"/>
    </xf>
    <xf numFmtId="0" fontId="42" fillId="0" borderId="2" xfId="0" applyFont="1" applyBorder="1" applyAlignment="1">
      <alignment vertical="center"/>
    </xf>
    <xf numFmtId="0" fontId="44" fillId="0" borderId="20" xfId="0" applyFont="1" applyBorder="1" applyAlignment="1">
      <alignment vertical="center"/>
    </xf>
    <xf numFmtId="0" fontId="47" fillId="0" borderId="20" xfId="0" applyFont="1" applyBorder="1" applyAlignment="1">
      <alignment horizontal="right" vertical="center"/>
    </xf>
    <xf numFmtId="0" fontId="45" fillId="9" borderId="20" xfId="0" applyFont="1" applyFill="1" applyBorder="1" applyAlignment="1">
      <alignment horizontal="right" vertical="center"/>
    </xf>
    <xf numFmtId="0" fontId="46" fillId="0" borderId="20" xfId="0" applyFont="1" applyBorder="1" applyAlignment="1">
      <alignment vertical="center"/>
    </xf>
    <xf numFmtId="0" fontId="41" fillId="0" borderId="2" xfId="0" applyFont="1" applyFill="1" applyBorder="1" applyAlignment="1">
      <alignment horizontal="center" vertical="center"/>
    </xf>
    <xf numFmtId="0" fontId="44" fillId="14" borderId="20" xfId="0" applyFont="1" applyFill="1" applyBorder="1" applyAlignment="1">
      <alignment wrapText="1"/>
    </xf>
    <xf numFmtId="0" fontId="47" fillId="14" borderId="20" xfId="0" applyFont="1" applyFill="1" applyBorder="1" applyAlignment="1">
      <alignment vertical="center"/>
    </xf>
    <xf numFmtId="0" fontId="47" fillId="14" borderId="20" xfId="0" applyFont="1" applyFill="1" applyBorder="1" applyAlignment="1">
      <alignment horizontal="right" vertical="center"/>
    </xf>
    <xf numFmtId="0" fontId="44" fillId="14" borderId="20" xfId="0" applyFont="1" applyFill="1" applyBorder="1" applyAlignment="1">
      <alignment vertical="center"/>
    </xf>
    <xf numFmtId="0" fontId="44" fillId="14" borderId="20" xfId="0" applyFont="1" applyFill="1" applyBorder="1"/>
    <xf numFmtId="0" fontId="0" fillId="14" borderId="0" xfId="0" applyFill="1"/>
    <xf numFmtId="0" fontId="44" fillId="14" borderId="20" xfId="0" applyFont="1" applyFill="1" applyBorder="1" applyAlignment="1">
      <alignment horizontal="right" vertical="center"/>
    </xf>
    <xf numFmtId="0" fontId="45" fillId="14" borderId="20" xfId="0" applyFont="1" applyFill="1" applyBorder="1" applyAlignment="1">
      <alignment vertical="center"/>
    </xf>
    <xf numFmtId="0" fontId="45" fillId="14" borderId="20" xfId="0" applyFont="1" applyFill="1" applyBorder="1" applyAlignment="1">
      <alignment wrapText="1"/>
    </xf>
    <xf numFmtId="0" fontId="46" fillId="0" borderId="2" xfId="0" applyFont="1" applyBorder="1" applyAlignment="1">
      <alignment vertical="center"/>
    </xf>
    <xf numFmtId="0" fontId="46" fillId="0" borderId="2" xfId="0" applyFont="1" applyBorder="1" applyAlignment="1">
      <alignment vertical="center" wrapText="1"/>
    </xf>
    <xf numFmtId="0" fontId="42" fillId="0" borderId="2" xfId="0" applyFont="1" applyFill="1" applyBorder="1" applyAlignment="1">
      <alignment horizontal="center" vertical="center"/>
    </xf>
    <xf numFmtId="0" fontId="0" fillId="15" borderId="0" xfId="0" applyFill="1"/>
    <xf numFmtId="0" fontId="0" fillId="0" borderId="2" xfId="0" applyFill="1" applyBorder="1" applyAlignment="1">
      <alignment horizontal="center" vertical="center"/>
    </xf>
    <xf numFmtId="0" fontId="52" fillId="0" borderId="2" xfId="0" applyFont="1" applyBorder="1" applyAlignment="1">
      <alignment wrapText="1"/>
    </xf>
    <xf numFmtId="0" fontId="46" fillId="0" borderId="10" xfId="0" applyFont="1" applyBorder="1" applyAlignment="1">
      <alignment vertical="center"/>
    </xf>
    <xf numFmtId="0" fontId="45" fillId="0" borderId="2" xfId="0" applyFont="1" applyBorder="1" applyAlignment="1">
      <alignment vertical="center"/>
    </xf>
    <xf numFmtId="0" fontId="37" fillId="0" borderId="2" xfId="0" applyFont="1" applyFill="1" applyBorder="1" applyAlignment="1">
      <alignment horizontal="left" vertical="top"/>
    </xf>
    <xf numFmtId="0" fontId="37" fillId="0" borderId="2" xfId="0" applyFont="1" applyFill="1" applyBorder="1" applyAlignment="1">
      <alignment horizontal="left"/>
    </xf>
    <xf numFmtId="0" fontId="37" fillId="0" borderId="2" xfId="0" applyFont="1" applyFill="1" applyBorder="1" applyAlignment="1">
      <alignment horizontal="center"/>
    </xf>
    <xf numFmtId="0" fontId="0" fillId="0" borderId="1" xfId="0" applyBorder="1" applyAlignment="1">
      <alignment horizontal="center"/>
    </xf>
    <xf numFmtId="0" fontId="0" fillId="0" borderId="19" xfId="0" applyFont="1" applyBorder="1" applyAlignment="1">
      <alignment horizontal="left" vertical="center"/>
    </xf>
    <xf numFmtId="0" fontId="1" fillId="0" borderId="0" xfId="0" applyFont="1" applyBorder="1" applyAlignment="1">
      <alignment horizontal="left" vertical="center"/>
    </xf>
    <xf numFmtId="0" fontId="0" fillId="0" borderId="17" xfId="0" applyBorder="1" applyAlignment="1">
      <alignment vertical="center"/>
    </xf>
    <xf numFmtId="0" fontId="0" fillId="0" borderId="20" xfId="0" applyFill="1" applyBorder="1" applyAlignment="1">
      <alignment horizontal="center" vertical="center"/>
    </xf>
    <xf numFmtId="0" fontId="0" fillId="0" borderId="20" xfId="0" applyBorder="1" applyAlignment="1">
      <alignment horizontal="center" vertical="center" textRotation="90" wrapText="1"/>
    </xf>
    <xf numFmtId="0" fontId="0" fillId="0" borderId="20" xfId="0" applyBorder="1" applyAlignment="1">
      <alignment vertical="center" textRotation="90" wrapText="1"/>
    </xf>
    <xf numFmtId="49" fontId="1" fillId="0" borderId="20" xfId="0" applyNumberFormat="1" applyFont="1" applyBorder="1" applyAlignment="1">
      <alignment horizontal="center" vertical="center"/>
    </xf>
    <xf numFmtId="49" fontId="1" fillId="0" borderId="26" xfId="0" applyNumberFormat="1" applyFont="1" applyBorder="1" applyAlignment="1">
      <alignment horizontal="center"/>
    </xf>
    <xf numFmtId="165" fontId="27" fillId="0" borderId="0" xfId="0" applyNumberFormat="1" applyFont="1" applyBorder="1" applyAlignment="1">
      <alignment horizontal="center"/>
    </xf>
    <xf numFmtId="16" fontId="27" fillId="0" borderId="0" xfId="0" applyNumberFormat="1" applyFont="1" applyBorder="1" applyAlignment="1">
      <alignment horizontal="center"/>
    </xf>
    <xf numFmtId="0" fontId="0" fillId="0" borderId="19" xfId="0" applyFont="1" applyBorder="1" applyAlignment="1">
      <alignment vertical="center"/>
    </xf>
    <xf numFmtId="0" fontId="39" fillId="0" borderId="2" xfId="0" applyFont="1" applyFill="1" applyBorder="1" applyAlignment="1">
      <alignment horizontal="center" vertical="center"/>
    </xf>
    <xf numFmtId="0" fontId="0" fillId="0" borderId="0" xfId="0" applyFill="1" applyBorder="1" applyAlignment="1">
      <alignment horizontal="center" textRotation="90" wrapText="1"/>
    </xf>
    <xf numFmtId="0" fontId="0" fillId="0" borderId="0" xfId="0" applyFill="1" applyBorder="1" applyAlignment="1">
      <alignment horizontal="center" vertical="center" textRotation="90" wrapText="1"/>
    </xf>
    <xf numFmtId="0" fontId="0" fillId="0" borderId="26" xfId="0" applyFont="1" applyFill="1" applyBorder="1" applyAlignment="1">
      <alignment horizontal="center"/>
    </xf>
    <xf numFmtId="0" fontId="0" fillId="0" borderId="20" xfId="0" applyFill="1" applyBorder="1"/>
    <xf numFmtId="0" fontId="0" fillId="0" borderId="2" xfId="0" applyFont="1" applyFill="1" applyBorder="1" applyAlignment="1">
      <alignment horizontal="center" vertical="center"/>
    </xf>
    <xf numFmtId="0" fontId="0" fillId="0" borderId="2" xfId="0" applyFill="1" applyBorder="1" applyAlignment="1">
      <alignment vertical="center" wrapText="1"/>
    </xf>
    <xf numFmtId="49" fontId="0" fillId="0" borderId="2" xfId="0" applyNumberFormat="1" applyFill="1" applyBorder="1" applyAlignment="1">
      <alignment horizontal="center"/>
    </xf>
    <xf numFmtId="49" fontId="0" fillId="0" borderId="20" xfId="0" applyNumberFormat="1" applyFill="1" applyBorder="1" applyAlignment="1">
      <alignment horizontal="center"/>
    </xf>
    <xf numFmtId="49" fontId="12" fillId="0" borderId="2" xfId="0" applyNumberFormat="1" applyFont="1" applyFill="1" applyBorder="1" applyAlignment="1">
      <alignment horizontal="center"/>
    </xf>
    <xf numFmtId="49" fontId="12" fillId="0" borderId="20" xfId="0" applyNumberFormat="1" applyFont="1" applyFill="1" applyBorder="1" applyAlignment="1">
      <alignment horizontal="center"/>
    </xf>
    <xf numFmtId="49" fontId="0" fillId="0" borderId="2" xfId="0" applyNumberFormat="1" applyFill="1" applyBorder="1" applyAlignment="1">
      <alignment horizontal="center" vertical="center"/>
    </xf>
    <xf numFmtId="49" fontId="0" fillId="0" borderId="20" xfId="0" applyNumberFormat="1" applyFill="1" applyBorder="1" applyAlignment="1">
      <alignment horizontal="center" vertical="center"/>
    </xf>
    <xf numFmtId="1" fontId="0" fillId="0" borderId="2" xfId="0" applyNumberFormat="1" applyFill="1" applyBorder="1" applyAlignment="1">
      <alignment horizontal="center" vertical="center"/>
    </xf>
    <xf numFmtId="49" fontId="42" fillId="0" borderId="2" xfId="0" applyNumberFormat="1" applyFont="1" applyFill="1" applyBorder="1" applyAlignment="1">
      <alignment horizontal="center" vertical="center"/>
    </xf>
    <xf numFmtId="49" fontId="42" fillId="0" borderId="20" xfId="0" applyNumberFormat="1" applyFont="1" applyFill="1" applyBorder="1" applyAlignment="1">
      <alignment horizontal="center" vertical="center"/>
    </xf>
    <xf numFmtId="0" fontId="0" fillId="0" borderId="2" xfId="0" applyFill="1" applyBorder="1" applyAlignment="1">
      <alignment wrapText="1"/>
    </xf>
    <xf numFmtId="0" fontId="0" fillId="0" borderId="0" xfId="0" applyFill="1" applyAlignment="1">
      <alignment wrapText="1"/>
    </xf>
    <xf numFmtId="1" fontId="0" fillId="0" borderId="2" xfId="0" applyNumberFormat="1" applyFont="1" applyFill="1" applyBorder="1" applyAlignment="1">
      <alignment horizontal="center" vertical="center"/>
    </xf>
    <xf numFmtId="0" fontId="0" fillId="0" borderId="11" xfId="0" applyFill="1" applyBorder="1" applyAlignment="1">
      <alignment horizontal="center" vertical="center"/>
    </xf>
    <xf numFmtId="0" fontId="0" fillId="0" borderId="0" xfId="0" applyAlignment="1">
      <alignment vertical="center"/>
    </xf>
    <xf numFmtId="0" fontId="0" fillId="2" borderId="11" xfId="0" applyFill="1" applyBorder="1" applyAlignment="1">
      <alignment horizontal="center" vertical="center"/>
    </xf>
    <xf numFmtId="0" fontId="0" fillId="2" borderId="20"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vertical="center" wrapText="1"/>
    </xf>
    <xf numFmtId="49" fontId="1" fillId="0" borderId="19" xfId="0" applyNumberFormat="1" applyFont="1" applyBorder="1" applyAlignment="1">
      <alignment horizontal="center"/>
    </xf>
    <xf numFmtId="0" fontId="0" fillId="0" borderId="19" xfId="0" applyBorder="1" applyAlignment="1"/>
    <xf numFmtId="0" fontId="0" fillId="0" borderId="6" xfId="0" applyBorder="1" applyAlignment="1"/>
    <xf numFmtId="0" fontId="0" fillId="0" borderId="26" xfId="0" applyFill="1" applyBorder="1" applyAlignment="1"/>
    <xf numFmtId="0" fontId="17" fillId="12" borderId="2" xfId="1" applyFont="1" applyFill="1" applyBorder="1" applyAlignment="1">
      <alignment horizontal="center" vertical="center" textRotation="90" wrapText="1"/>
    </xf>
    <xf numFmtId="0" fontId="30" fillId="12" borderId="2" xfId="1" applyFont="1" applyFill="1" applyBorder="1" applyAlignment="1">
      <alignment horizontal="left" vertical="center" wrapText="1"/>
    </xf>
    <xf numFmtId="1" fontId="17" fillId="12" borderId="2" xfId="1" applyNumberFormat="1" applyFont="1" applyFill="1" applyBorder="1" applyAlignment="1">
      <alignment horizontal="center" vertical="center" wrapText="1"/>
    </xf>
    <xf numFmtId="1" fontId="30" fillId="12" borderId="2" xfId="1" applyNumberFormat="1" applyFont="1" applyFill="1" applyBorder="1" applyAlignment="1">
      <alignment horizontal="center" vertical="center" wrapText="1"/>
    </xf>
    <xf numFmtId="0" fontId="18" fillId="12" borderId="2" xfId="1" applyFont="1" applyFill="1" applyBorder="1" applyAlignment="1">
      <alignment horizontal="center" vertical="center" wrapText="1"/>
    </xf>
    <xf numFmtId="0" fontId="0" fillId="16" borderId="11" xfId="0" applyFill="1" applyBorder="1" applyAlignment="1">
      <alignment horizontal="center" vertical="center"/>
    </xf>
    <xf numFmtId="0" fontId="0" fillId="16" borderId="2" xfId="0" applyFill="1" applyBorder="1" applyAlignment="1">
      <alignment horizontal="center" vertical="center"/>
    </xf>
    <xf numFmtId="0" fontId="27" fillId="16" borderId="2" xfId="0" applyFont="1" applyFill="1" applyBorder="1" applyAlignment="1">
      <alignment horizontal="center" vertical="center"/>
    </xf>
    <xf numFmtId="1" fontId="1" fillId="16" borderId="2" xfId="0" applyNumberFormat="1" applyFont="1" applyFill="1" applyBorder="1" applyAlignment="1">
      <alignment horizontal="center" vertical="center"/>
    </xf>
    <xf numFmtId="0" fontId="42" fillId="16" borderId="2" xfId="0" applyFont="1" applyFill="1" applyBorder="1" applyAlignment="1">
      <alignment horizontal="center" vertical="center"/>
    </xf>
    <xf numFmtId="0" fontId="1" fillId="16" borderId="2" xfId="0" applyFont="1" applyFill="1" applyBorder="1" applyAlignment="1">
      <alignment horizontal="center" vertical="center"/>
    </xf>
    <xf numFmtId="0" fontId="0" fillId="0" borderId="20" xfId="0" applyNumberFormat="1" applyFill="1" applyBorder="1" applyAlignment="1">
      <alignment horizontal="center" vertical="center"/>
    </xf>
    <xf numFmtId="0" fontId="12" fillId="0" borderId="20" xfId="0" applyNumberFormat="1" applyFont="1" applyFill="1" applyBorder="1" applyAlignment="1">
      <alignment horizontal="center" vertical="center"/>
    </xf>
    <xf numFmtId="0" fontId="0" fillId="0" borderId="8" xfId="0" applyNumberFormat="1" applyFill="1" applyBorder="1" applyAlignment="1">
      <alignment horizontal="center" vertical="center"/>
    </xf>
    <xf numFmtId="0" fontId="42" fillId="0" borderId="20" xfId="0" applyNumberFormat="1" applyFont="1" applyFill="1" applyBorder="1" applyAlignment="1">
      <alignment horizontal="center" vertical="center"/>
    </xf>
    <xf numFmtId="0" fontId="0" fillId="0" borderId="20" xfId="0" applyNumberFormat="1" applyFill="1" applyBorder="1" applyAlignment="1">
      <alignment horizontal="center"/>
    </xf>
    <xf numFmtId="0" fontId="12" fillId="0" borderId="20" xfId="0" applyNumberFormat="1" applyFont="1" applyFill="1" applyBorder="1" applyAlignment="1">
      <alignment horizontal="center"/>
    </xf>
    <xf numFmtId="0" fontId="0" fillId="16" borderId="0" xfId="0" applyFill="1"/>
    <xf numFmtId="0" fontId="0" fillId="16" borderId="26" xfId="0" applyFont="1" applyFill="1" applyBorder="1" applyAlignment="1">
      <alignment horizontal="center"/>
    </xf>
    <xf numFmtId="0" fontId="41" fillId="16" borderId="2" xfId="0" applyFont="1" applyFill="1" applyBorder="1" applyAlignment="1">
      <alignment horizontal="center" vertical="center"/>
    </xf>
    <xf numFmtId="0" fontId="28" fillId="16" borderId="2" xfId="0" applyFont="1" applyFill="1" applyBorder="1" applyAlignment="1">
      <alignment horizontal="center" vertical="center"/>
    </xf>
    <xf numFmtId="0" fontId="0" fillId="16" borderId="2" xfId="0" applyFill="1" applyBorder="1" applyAlignment="1"/>
    <xf numFmtId="0" fontId="0" fillId="16" borderId="26" xfId="0" applyFill="1" applyBorder="1" applyAlignment="1"/>
    <xf numFmtId="0" fontId="0" fillId="16" borderId="26" xfId="0" applyFill="1" applyBorder="1"/>
    <xf numFmtId="0" fontId="0" fillId="16" borderId="20" xfId="0" applyFill="1" applyBorder="1" applyAlignment="1">
      <alignment horizontal="center" vertical="center"/>
    </xf>
    <xf numFmtId="0" fontId="42" fillId="16" borderId="20" xfId="0" applyFont="1" applyFill="1" applyBorder="1" applyAlignment="1">
      <alignment horizontal="center" vertical="center"/>
    </xf>
    <xf numFmtId="0" fontId="41" fillId="16" borderId="20" xfId="0" applyFont="1" applyFill="1" applyBorder="1" applyAlignment="1">
      <alignment horizontal="center" vertical="center"/>
    </xf>
    <xf numFmtId="0" fontId="0" fillId="16" borderId="20" xfId="0" applyFill="1" applyBorder="1" applyAlignment="1"/>
    <xf numFmtId="0" fontId="0" fillId="16" borderId="20" xfId="0" applyFill="1" applyBorder="1"/>
    <xf numFmtId="0" fontId="0" fillId="16" borderId="20" xfId="0" applyFill="1" applyBorder="1" applyAlignment="1">
      <alignment vertical="center"/>
    </xf>
    <xf numFmtId="0" fontId="0" fillId="15" borderId="20" xfId="0" applyFill="1" applyBorder="1" applyAlignment="1">
      <alignment horizontal="center" vertical="center"/>
    </xf>
    <xf numFmtId="0" fontId="55" fillId="15" borderId="20" xfId="0" applyFont="1" applyFill="1" applyBorder="1" applyAlignment="1">
      <alignment horizontal="left" vertical="center" wrapText="1"/>
    </xf>
    <xf numFmtId="0" fontId="43" fillId="15" borderId="20" xfId="0" applyFont="1" applyFill="1" applyBorder="1" applyAlignment="1">
      <alignment horizontal="center" vertical="center"/>
    </xf>
    <xf numFmtId="0" fontId="0" fillId="15" borderId="0" xfId="0" applyFill="1" applyAlignment="1">
      <alignment vertical="center"/>
    </xf>
    <xf numFmtId="0" fontId="0" fillId="16" borderId="0" xfId="0" applyFill="1" applyAlignment="1">
      <alignment horizontal="center" vertical="center"/>
    </xf>
    <xf numFmtId="0" fontId="0" fillId="16" borderId="0" xfId="0" applyFill="1" applyAlignment="1">
      <alignment vertical="center"/>
    </xf>
    <xf numFmtId="0" fontId="1" fillId="17" borderId="2" xfId="0" applyFont="1" applyFill="1" applyBorder="1" applyAlignment="1">
      <alignment horizontal="center" vertical="center"/>
    </xf>
    <xf numFmtId="0" fontId="1" fillId="17" borderId="2" xfId="0" applyFont="1" applyFill="1" applyBorder="1" applyAlignment="1">
      <alignment vertical="center" wrapText="1"/>
    </xf>
    <xf numFmtId="49" fontId="1" fillId="17" borderId="2" xfId="0" applyNumberFormat="1" applyFont="1" applyFill="1" applyBorder="1" applyAlignment="1">
      <alignment horizontal="center"/>
    </xf>
    <xf numFmtId="0" fontId="0" fillId="17" borderId="0" xfId="0" applyFill="1" applyAlignment="1">
      <alignment vertical="center"/>
    </xf>
    <xf numFmtId="0" fontId="0" fillId="17" borderId="0" xfId="0" applyFill="1"/>
    <xf numFmtId="0" fontId="1" fillId="18" borderId="2" xfId="0" applyFont="1" applyFill="1" applyBorder="1" applyAlignment="1">
      <alignment horizontal="center" vertical="center"/>
    </xf>
    <xf numFmtId="0" fontId="1" fillId="18" borderId="2" xfId="0" applyFont="1" applyFill="1" applyBorder="1" applyAlignment="1">
      <alignment vertical="center" wrapText="1"/>
    </xf>
    <xf numFmtId="49" fontId="1" fillId="18" borderId="2" xfId="0" applyNumberFormat="1" applyFont="1" applyFill="1" applyBorder="1" applyAlignment="1">
      <alignment horizontal="center" vertical="center"/>
    </xf>
    <xf numFmtId="0" fontId="1" fillId="18" borderId="20" xfId="0" applyNumberFormat="1" applyFont="1" applyFill="1" applyBorder="1" applyAlignment="1">
      <alignment horizontal="center" vertical="center"/>
    </xf>
    <xf numFmtId="1" fontId="1" fillId="18" borderId="2" xfId="0" applyNumberFormat="1" applyFont="1" applyFill="1" applyBorder="1" applyAlignment="1">
      <alignment horizontal="center" vertical="center"/>
    </xf>
    <xf numFmtId="0" fontId="0" fillId="18" borderId="20" xfId="0" applyFill="1" applyBorder="1" applyAlignment="1">
      <alignment horizontal="center" vertical="center"/>
    </xf>
    <xf numFmtId="1" fontId="1" fillId="18" borderId="20" xfId="0" applyNumberFormat="1" applyFont="1" applyFill="1" applyBorder="1" applyAlignment="1">
      <alignment horizontal="center" vertical="center"/>
    </xf>
    <xf numFmtId="0" fontId="0" fillId="18" borderId="0" xfId="0" applyFill="1" applyAlignment="1">
      <alignment horizontal="center" vertical="center"/>
    </xf>
    <xf numFmtId="0" fontId="0" fillId="18" borderId="0" xfId="0" applyFill="1" applyAlignment="1">
      <alignment vertical="center"/>
    </xf>
    <xf numFmtId="0" fontId="0" fillId="18" borderId="0" xfId="0" applyFill="1"/>
    <xf numFmtId="0" fontId="1" fillId="19" borderId="2" xfId="0" applyFont="1" applyFill="1" applyBorder="1" applyAlignment="1">
      <alignment horizontal="center" vertical="center"/>
    </xf>
    <xf numFmtId="0" fontId="1" fillId="19" borderId="2" xfId="0" applyFont="1" applyFill="1" applyBorder="1" applyAlignment="1">
      <alignment vertical="center" wrapText="1"/>
    </xf>
    <xf numFmtId="49" fontId="1" fillId="19" borderId="2" xfId="0" applyNumberFormat="1" applyFont="1" applyFill="1" applyBorder="1" applyAlignment="1">
      <alignment horizontal="center"/>
    </xf>
    <xf numFmtId="0" fontId="1" fillId="19" borderId="20" xfId="0" applyNumberFormat="1" applyFont="1" applyFill="1" applyBorder="1" applyAlignment="1">
      <alignment horizontal="center" vertical="center"/>
    </xf>
    <xf numFmtId="0" fontId="0" fillId="19" borderId="0" xfId="0" applyFill="1" applyAlignment="1">
      <alignment vertical="center"/>
    </xf>
    <xf numFmtId="0" fontId="0" fillId="19" borderId="0" xfId="0" applyFill="1"/>
    <xf numFmtId="0" fontId="1" fillId="20" borderId="2" xfId="0" applyFont="1" applyFill="1" applyBorder="1" applyAlignment="1">
      <alignment horizontal="center" vertical="center"/>
    </xf>
    <xf numFmtId="0" fontId="1" fillId="20" borderId="0" xfId="0" applyFont="1" applyFill="1" applyAlignment="1">
      <alignment wrapText="1"/>
    </xf>
    <xf numFmtId="49" fontId="1" fillId="20" borderId="2" xfId="0" applyNumberFormat="1" applyFont="1" applyFill="1" applyBorder="1" applyAlignment="1">
      <alignment horizontal="center" vertical="center"/>
    </xf>
    <xf numFmtId="0" fontId="1" fillId="20" borderId="20" xfId="0" applyNumberFormat="1" applyFont="1" applyFill="1" applyBorder="1" applyAlignment="1">
      <alignment horizontal="center" vertical="center"/>
    </xf>
    <xf numFmtId="1" fontId="1" fillId="20" borderId="20" xfId="0" applyNumberFormat="1" applyFont="1" applyFill="1" applyBorder="1" applyAlignment="1">
      <alignment horizontal="center" vertical="center"/>
    </xf>
    <xf numFmtId="0" fontId="0" fillId="20" borderId="0" xfId="0" applyFill="1" applyAlignment="1">
      <alignment vertical="center"/>
    </xf>
    <xf numFmtId="0" fontId="0" fillId="20" borderId="0" xfId="0" applyFill="1"/>
    <xf numFmtId="0" fontId="0" fillId="16" borderId="2" xfId="0" applyFill="1" applyBorder="1" applyAlignment="1">
      <alignment vertical="center" wrapText="1"/>
    </xf>
    <xf numFmtId="49" fontId="0" fillId="16" borderId="2" xfId="0" applyNumberFormat="1" applyFill="1" applyBorder="1" applyAlignment="1">
      <alignment horizontal="center" vertical="center"/>
    </xf>
    <xf numFmtId="49" fontId="0" fillId="16" borderId="20" xfId="0" applyNumberFormat="1" applyFill="1" applyBorder="1" applyAlignment="1">
      <alignment horizontal="center" vertical="center"/>
    </xf>
    <xf numFmtId="0" fontId="0" fillId="16" borderId="20" xfId="0" applyNumberFormat="1" applyFill="1" applyBorder="1" applyAlignment="1">
      <alignment horizontal="center" vertical="center"/>
    </xf>
    <xf numFmtId="49" fontId="0" fillId="16" borderId="20" xfId="0" applyNumberFormat="1" applyFill="1" applyBorder="1" applyAlignment="1">
      <alignment horizontal="center"/>
    </xf>
    <xf numFmtId="0" fontId="0" fillId="18" borderId="2" xfId="0" applyFill="1" applyBorder="1" applyAlignment="1">
      <alignment horizontal="center" vertical="center"/>
    </xf>
    <xf numFmtId="49" fontId="0" fillId="18" borderId="2" xfId="0" applyNumberFormat="1" applyFill="1" applyBorder="1" applyAlignment="1">
      <alignment horizontal="center" vertical="center"/>
    </xf>
    <xf numFmtId="49" fontId="0" fillId="18" borderId="20" xfId="0" applyNumberFormat="1" applyFill="1" applyBorder="1" applyAlignment="1">
      <alignment horizontal="center" vertical="center"/>
    </xf>
    <xf numFmtId="0" fontId="0" fillId="18" borderId="20" xfId="0" applyNumberFormat="1" applyFill="1" applyBorder="1" applyAlignment="1">
      <alignment horizontal="center" vertical="center"/>
    </xf>
    <xf numFmtId="1" fontId="58" fillId="0" borderId="2" xfId="0" applyNumberFormat="1" applyFont="1" applyFill="1" applyBorder="1" applyAlignment="1">
      <alignment horizontal="center" vertical="center"/>
    </xf>
    <xf numFmtId="49" fontId="0" fillId="15" borderId="20" xfId="0" applyNumberFormat="1" applyFill="1" applyBorder="1" applyAlignment="1">
      <alignment horizontal="center" vertical="center"/>
    </xf>
    <xf numFmtId="1" fontId="1" fillId="17" borderId="20" xfId="0" applyNumberFormat="1" applyFont="1" applyFill="1" applyBorder="1" applyAlignment="1">
      <alignment horizontal="center"/>
    </xf>
    <xf numFmtId="1" fontId="1" fillId="19" borderId="20" xfId="0" applyNumberFormat="1" applyFont="1" applyFill="1" applyBorder="1" applyAlignment="1">
      <alignment horizontal="center"/>
    </xf>
    <xf numFmtId="0" fontId="30" fillId="12" borderId="2" xfId="1" applyFont="1" applyFill="1" applyBorder="1" applyAlignment="1">
      <alignment horizontal="center" vertical="center" wrapText="1"/>
    </xf>
    <xf numFmtId="1" fontId="0" fillId="18" borderId="20" xfId="0" applyNumberFormat="1" applyFill="1" applyBorder="1" applyAlignment="1">
      <alignment horizontal="center" vertical="center"/>
    </xf>
    <xf numFmtId="0" fontId="20" fillId="13" borderId="2" xfId="1" applyFont="1" applyFill="1" applyBorder="1" applyAlignment="1">
      <alignment horizontal="center" vertical="center" wrapText="1"/>
    </xf>
    <xf numFmtId="0" fontId="18" fillId="21" borderId="2" xfId="1" applyFont="1" applyFill="1" applyBorder="1" applyAlignment="1">
      <alignment horizontal="left" vertical="center" wrapText="1"/>
    </xf>
    <xf numFmtId="0" fontId="20" fillId="13" borderId="2" xfId="1" applyFont="1" applyFill="1" applyBorder="1" applyAlignment="1">
      <alignment horizontal="left" vertical="center" wrapText="1"/>
    </xf>
    <xf numFmtId="0" fontId="20" fillId="0" borderId="2" xfId="1" applyFont="1" applyFill="1" applyBorder="1" applyAlignment="1">
      <alignment horizontal="center" vertical="center" wrapText="1"/>
    </xf>
    <xf numFmtId="0" fontId="22" fillId="0" borderId="0" xfId="1" applyFont="1" applyFill="1" applyBorder="1" applyAlignment="1">
      <alignment horizontal="center" vertical="center"/>
    </xf>
    <xf numFmtId="0" fontId="0" fillId="0" borderId="20" xfId="0" applyBorder="1"/>
    <xf numFmtId="1" fontId="1" fillId="0" borderId="20" xfId="0" applyNumberFormat="1" applyFont="1" applyBorder="1" applyAlignment="1">
      <alignment horizontal="center" vertical="center"/>
    </xf>
    <xf numFmtId="49" fontId="59" fillId="0" borderId="26" xfId="0" applyNumberFormat="1" applyFont="1" applyFill="1" applyBorder="1" applyAlignment="1">
      <alignment horizontal="center"/>
    </xf>
    <xf numFmtId="0" fontId="41" fillId="0" borderId="3" xfId="0" applyFont="1" applyFill="1" applyBorder="1" applyAlignment="1"/>
    <xf numFmtId="0" fontId="0" fillId="0" borderId="20" xfId="0" applyFill="1" applyBorder="1" applyAlignment="1">
      <alignment horizontal="center"/>
    </xf>
    <xf numFmtId="0" fontId="0" fillId="16" borderId="20" xfId="0" applyFill="1" applyBorder="1" applyAlignment="1">
      <alignment horizontal="center"/>
    </xf>
    <xf numFmtId="0" fontId="0" fillId="0" borderId="0" xfId="0" applyFill="1" applyAlignment="1">
      <alignment horizontal="center"/>
    </xf>
    <xf numFmtId="0" fontId="18" fillId="0" borderId="2" xfId="1" applyFont="1" applyFill="1" applyBorder="1" applyAlignment="1">
      <alignment horizontal="left" vertical="center" wrapText="1"/>
    </xf>
    <xf numFmtId="0" fontId="20" fillId="0" borderId="2" xfId="1" applyFont="1" applyFill="1" applyBorder="1" applyAlignment="1">
      <alignment horizontal="center" vertical="center" wrapText="1"/>
    </xf>
    <xf numFmtId="49" fontId="60" fillId="0" borderId="2" xfId="0" applyNumberFormat="1" applyFont="1" applyFill="1" applyBorder="1" applyAlignment="1">
      <alignment horizontal="center" vertical="center"/>
    </xf>
    <xf numFmtId="0" fontId="0" fillId="0" borderId="2" xfId="0" applyFill="1" applyBorder="1" applyAlignment="1">
      <alignment vertical="top" wrapText="1"/>
    </xf>
    <xf numFmtId="49" fontId="0" fillId="0" borderId="2" xfId="0" applyNumberFormat="1" applyFont="1" applyFill="1" applyBorder="1" applyAlignment="1">
      <alignment horizontal="center" vertical="center"/>
    </xf>
    <xf numFmtId="16" fontId="27" fillId="0" borderId="1" xfId="0" applyNumberFormat="1" applyFont="1" applyBorder="1" applyAlignment="1">
      <alignment horizontal="center"/>
    </xf>
    <xf numFmtId="0" fontId="18" fillId="13" borderId="2" xfId="1" applyFont="1" applyFill="1" applyBorder="1" applyAlignment="1">
      <alignment horizontal="left" vertical="center" wrapText="1"/>
    </xf>
    <xf numFmtId="0" fontId="0" fillId="0" borderId="26" xfId="0" applyFill="1" applyBorder="1" applyAlignment="1">
      <alignment horizontal="center"/>
    </xf>
    <xf numFmtId="0" fontId="0" fillId="16" borderId="26" xfId="0" applyFill="1" applyBorder="1" applyAlignment="1">
      <alignment horizontal="center" vertical="center"/>
    </xf>
    <xf numFmtId="0" fontId="0" fillId="16" borderId="26" xfId="0" applyFill="1" applyBorder="1" applyAlignment="1">
      <alignment horizontal="center"/>
    </xf>
    <xf numFmtId="0" fontId="0" fillId="0" borderId="20" xfId="0" applyFill="1" applyBorder="1" applyAlignment="1">
      <alignment horizontal="center"/>
    </xf>
    <xf numFmtId="0" fontId="0" fillId="0" borderId="19" xfId="0" applyBorder="1" applyAlignment="1">
      <alignment horizontal="center" vertical="center"/>
    </xf>
    <xf numFmtId="0" fontId="15" fillId="0" borderId="3" xfId="0" applyFont="1" applyFill="1" applyBorder="1" applyAlignment="1">
      <alignment horizontal="left" vertical="center" wrapText="1"/>
    </xf>
    <xf numFmtId="16" fontId="27" fillId="0" borderId="5" xfId="0" applyNumberFormat="1" applyFont="1" applyBorder="1" applyAlignment="1">
      <alignment horizontal="center"/>
    </xf>
    <xf numFmtId="0" fontId="61" fillId="0" borderId="2" xfId="0" applyFont="1" applyFill="1" applyBorder="1" applyAlignment="1">
      <alignment vertical="center" wrapText="1"/>
    </xf>
    <xf numFmtId="0" fontId="0" fillId="0" borderId="20" xfId="0" applyBorder="1" applyAlignment="1">
      <alignment horizontal="center" vertical="center"/>
    </xf>
    <xf numFmtId="0" fontId="0" fillId="0" borderId="0" xfId="0" applyFill="1" applyBorder="1" applyAlignment="1">
      <alignment horizontal="center"/>
    </xf>
    <xf numFmtId="0" fontId="62" fillId="0" borderId="29" xfId="0" applyFont="1" applyBorder="1" applyAlignment="1">
      <alignment horizontal="center" vertical="center"/>
    </xf>
    <xf numFmtId="0" fontId="62" fillId="0" borderId="30" xfId="0" applyFont="1" applyBorder="1" applyAlignment="1">
      <alignment vertical="center" wrapText="1"/>
    </xf>
    <xf numFmtId="0" fontId="62" fillId="0" borderId="0" xfId="0" applyFont="1"/>
    <xf numFmtId="1" fontId="1" fillId="8" borderId="20" xfId="0" applyNumberFormat="1" applyFont="1" applyFill="1" applyBorder="1" applyAlignment="1">
      <alignment horizontal="center" vertical="center"/>
    </xf>
    <xf numFmtId="49" fontId="58" fillId="8" borderId="2" xfId="0" applyNumberFormat="1" applyFont="1" applyFill="1" applyBorder="1" applyAlignment="1">
      <alignment horizontal="center" vertical="center"/>
    </xf>
    <xf numFmtId="1" fontId="58" fillId="8" borderId="20" xfId="0" applyNumberFormat="1" applyFont="1" applyFill="1" applyBorder="1" applyAlignment="1">
      <alignment horizontal="center" vertical="center"/>
    </xf>
    <xf numFmtId="0" fontId="58" fillId="8" borderId="20" xfId="0" applyNumberFormat="1" applyFont="1" applyFill="1" applyBorder="1" applyAlignment="1">
      <alignment horizontal="center" vertical="center"/>
    </xf>
    <xf numFmtId="0" fontId="58" fillId="16" borderId="20" xfId="0" applyNumberFormat="1" applyFont="1" applyFill="1" applyBorder="1" applyAlignment="1">
      <alignment horizontal="center" vertical="center"/>
    </xf>
    <xf numFmtId="0" fontId="62" fillId="0" borderId="31" xfId="0" applyFont="1" applyBorder="1" applyAlignment="1">
      <alignment vertical="center" wrapText="1"/>
    </xf>
    <xf numFmtId="0" fontId="62" fillId="0" borderId="30" xfId="0" applyFont="1" applyBorder="1" applyAlignment="1">
      <alignment horizontal="center" vertical="center"/>
    </xf>
    <xf numFmtId="0" fontId="62" fillId="0" borderId="20" xfId="0" applyFont="1" applyBorder="1" applyAlignment="1">
      <alignment vertical="center" wrapText="1"/>
    </xf>
    <xf numFmtId="0" fontId="62" fillId="8" borderId="32" xfId="0" applyFont="1" applyFill="1" applyBorder="1" applyAlignment="1">
      <alignment horizontal="center" vertical="center"/>
    </xf>
    <xf numFmtId="0" fontId="62" fillId="8" borderId="33" xfId="0" applyFont="1" applyFill="1" applyBorder="1" applyAlignment="1">
      <alignment vertical="center" wrapText="1"/>
    </xf>
    <xf numFmtId="0" fontId="62" fillId="13" borderId="20" xfId="0" applyFont="1" applyFill="1" applyBorder="1" applyAlignment="1">
      <alignment horizontal="center" vertical="center"/>
    </xf>
    <xf numFmtId="0" fontId="63" fillId="13" borderId="20" xfId="0" applyFont="1" applyFill="1" applyBorder="1" applyAlignment="1">
      <alignment vertical="center" wrapText="1"/>
    </xf>
    <xf numFmtId="0" fontId="50" fillId="13" borderId="20" xfId="0" applyFont="1" applyFill="1" applyBorder="1" applyAlignment="1">
      <alignment wrapText="1"/>
    </xf>
    <xf numFmtId="0" fontId="58" fillId="8" borderId="20" xfId="0" applyFont="1" applyFill="1" applyBorder="1" applyAlignment="1">
      <alignment horizontal="center" vertical="center"/>
    </xf>
    <xf numFmtId="49" fontId="58" fillId="8" borderId="20" xfId="0" applyNumberFormat="1" applyFont="1" applyFill="1" applyBorder="1" applyAlignment="1">
      <alignment horizontal="center" vertical="center"/>
    </xf>
    <xf numFmtId="0" fontId="0" fillId="8" borderId="20" xfId="0" applyFont="1" applyFill="1" applyBorder="1" applyAlignment="1">
      <alignment horizontal="center" vertical="center"/>
    </xf>
    <xf numFmtId="0" fontId="0" fillId="8" borderId="0" xfId="0" applyFont="1" applyFill="1" applyAlignment="1">
      <alignment horizontal="center" vertical="center"/>
    </xf>
    <xf numFmtId="0" fontId="7" fillId="22" borderId="20" xfId="0" applyFont="1" applyFill="1" applyBorder="1" applyAlignment="1">
      <alignment horizontal="center" vertical="center"/>
    </xf>
    <xf numFmtId="0" fontId="7" fillId="22" borderId="20" xfId="0" applyFont="1" applyFill="1" applyBorder="1" applyAlignment="1">
      <alignment vertical="center" wrapText="1"/>
    </xf>
    <xf numFmtId="0" fontId="50" fillId="0" borderId="20" xfId="0" applyFont="1" applyFill="1" applyBorder="1" applyAlignment="1">
      <alignment horizontal="center" vertical="center"/>
    </xf>
    <xf numFmtId="0" fontId="50" fillId="0" borderId="20" xfId="0" applyFont="1" applyFill="1" applyBorder="1" applyAlignment="1">
      <alignment wrapText="1"/>
    </xf>
    <xf numFmtId="0" fontId="62" fillId="19" borderId="29" xfId="0" applyFont="1" applyFill="1" applyBorder="1" applyAlignment="1">
      <alignment horizontal="center" vertical="center"/>
    </xf>
    <xf numFmtId="0" fontId="62" fillId="19" borderId="30" xfId="0" applyFont="1" applyFill="1" applyBorder="1" applyAlignment="1">
      <alignment wrapText="1"/>
    </xf>
    <xf numFmtId="0" fontId="58" fillId="16" borderId="20" xfId="0" applyFont="1" applyFill="1" applyBorder="1" applyAlignment="1">
      <alignment horizontal="center" vertical="center"/>
    </xf>
    <xf numFmtId="0" fontId="0" fillId="16" borderId="20" xfId="0" applyFont="1" applyFill="1" applyBorder="1" applyAlignment="1">
      <alignment horizontal="center" vertical="center"/>
    </xf>
    <xf numFmtId="0" fontId="7" fillId="22" borderId="20" xfId="0" applyFont="1" applyFill="1" applyBorder="1" applyAlignment="1">
      <alignment wrapText="1"/>
    </xf>
    <xf numFmtId="0" fontId="50" fillId="23" borderId="20" xfId="0" applyFont="1" applyFill="1" applyBorder="1" applyAlignment="1">
      <alignment horizontal="center" vertical="center"/>
    </xf>
    <xf numFmtId="49" fontId="60" fillId="0" borderId="20" xfId="0" applyNumberFormat="1" applyFont="1" applyFill="1" applyBorder="1" applyAlignment="1">
      <alignment horizontal="center" vertical="center"/>
    </xf>
    <xf numFmtId="1" fontId="0" fillId="0" borderId="20" xfId="0" applyNumberFormat="1" applyFill="1" applyBorder="1" applyAlignment="1">
      <alignment horizontal="center" vertical="center"/>
    </xf>
    <xf numFmtId="1" fontId="1" fillId="0" borderId="20" xfId="0" applyNumberFormat="1" applyFont="1" applyFill="1" applyBorder="1" applyAlignment="1">
      <alignment horizontal="center" vertical="center"/>
    </xf>
    <xf numFmtId="0" fontId="64" fillId="24" borderId="29" xfId="0" applyFont="1" applyFill="1" applyBorder="1" applyAlignment="1">
      <alignment horizontal="center" vertical="center"/>
    </xf>
    <xf numFmtId="0" fontId="64" fillId="24" borderId="31" xfId="0" applyFont="1" applyFill="1" applyBorder="1" applyAlignment="1">
      <alignment vertical="center" wrapText="1"/>
    </xf>
    <xf numFmtId="0" fontId="62" fillId="19" borderId="30" xfId="0" applyFont="1" applyFill="1" applyBorder="1" applyAlignment="1">
      <alignment horizontal="left" vertical="center" wrapText="1"/>
    </xf>
    <xf numFmtId="1" fontId="1" fillId="19" borderId="20" xfId="0" applyNumberFormat="1" applyFont="1" applyFill="1" applyBorder="1" applyAlignment="1">
      <alignment horizontal="center" vertical="center"/>
    </xf>
    <xf numFmtId="0" fontId="21" fillId="13" borderId="2" xfId="1" applyFont="1" applyFill="1" applyBorder="1" applyAlignment="1">
      <alignment horizontal="left" vertical="center" wrapText="1"/>
    </xf>
    <xf numFmtId="0" fontId="30" fillId="13" borderId="2" xfId="1" applyFont="1" applyFill="1" applyBorder="1" applyAlignment="1">
      <alignment horizontal="left" vertical="center" wrapText="1"/>
    </xf>
    <xf numFmtId="0" fontId="20" fillId="8" borderId="2" xfId="1" applyFont="1" applyFill="1" applyBorder="1" applyAlignment="1">
      <alignment horizontal="center" vertical="center" wrapText="1"/>
    </xf>
    <xf numFmtId="0" fontId="62" fillId="19" borderId="0" xfId="0" applyFont="1" applyFill="1" applyBorder="1" applyAlignment="1">
      <alignment horizontal="center" vertical="center"/>
    </xf>
    <xf numFmtId="0" fontId="62" fillId="8" borderId="0" xfId="0" applyFont="1" applyFill="1" applyBorder="1" applyAlignment="1">
      <alignment horizontal="center" vertical="center"/>
    </xf>
    <xf numFmtId="0" fontId="62" fillId="8" borderId="0" xfId="0" applyFont="1" applyFill="1" applyBorder="1" applyAlignment="1">
      <alignment horizontal="left" vertical="center" wrapText="1"/>
    </xf>
    <xf numFmtId="49" fontId="0" fillId="8" borderId="20" xfId="0" applyNumberFormat="1" applyFill="1" applyBorder="1" applyAlignment="1">
      <alignment horizontal="center" vertical="center"/>
    </xf>
    <xf numFmtId="0" fontId="0" fillId="8" borderId="20" xfId="0" applyNumberFormat="1" applyFill="1" applyBorder="1" applyAlignment="1">
      <alignment horizontal="center" vertical="center"/>
    </xf>
    <xf numFmtId="1" fontId="0" fillId="8" borderId="20" xfId="0" applyNumberFormat="1" applyFill="1" applyBorder="1" applyAlignment="1">
      <alignment horizontal="center" vertical="center"/>
    </xf>
    <xf numFmtId="0" fontId="0" fillId="8" borderId="20" xfId="0" applyFill="1" applyBorder="1" applyAlignment="1">
      <alignment horizontal="center" vertical="center"/>
    </xf>
    <xf numFmtId="0" fontId="0" fillId="8" borderId="0" xfId="0" applyFill="1" applyAlignment="1">
      <alignment horizontal="center" vertical="center"/>
    </xf>
    <xf numFmtId="0" fontId="50" fillId="23" borderId="0" xfId="0" applyFont="1" applyFill="1" applyBorder="1" applyAlignment="1">
      <alignment horizontal="center" vertical="center"/>
    </xf>
    <xf numFmtId="0" fontId="7" fillId="22" borderId="0" xfId="0" applyFont="1" applyFill="1" applyBorder="1" applyAlignment="1">
      <alignment wrapText="1"/>
    </xf>
    <xf numFmtId="0" fontId="1" fillId="18" borderId="20" xfId="0" applyFont="1" applyFill="1" applyBorder="1" applyAlignment="1">
      <alignment horizontal="center" vertical="center"/>
    </xf>
    <xf numFmtId="0" fontId="62" fillId="19" borderId="0" xfId="0" applyFont="1" applyFill="1" applyBorder="1" applyAlignment="1">
      <alignment wrapText="1"/>
    </xf>
    <xf numFmtId="0" fontId="0" fillId="16" borderId="20" xfId="0" applyFill="1" applyBorder="1" applyAlignment="1">
      <alignment vertical="center" wrapText="1"/>
    </xf>
    <xf numFmtId="0" fontId="1" fillId="16" borderId="20" xfId="0" applyFont="1" applyFill="1" applyBorder="1" applyAlignment="1">
      <alignment horizontal="center" vertical="center"/>
    </xf>
    <xf numFmtId="1" fontId="1" fillId="16" borderId="20" xfId="0" applyNumberFormat="1" applyFont="1" applyFill="1" applyBorder="1" applyAlignment="1">
      <alignment horizontal="center" vertical="center"/>
    </xf>
    <xf numFmtId="0" fontId="4" fillId="0" borderId="0" xfId="0" applyFont="1" applyAlignment="1">
      <alignment horizontal="left"/>
    </xf>
    <xf numFmtId="0" fontId="4" fillId="0" borderId="1" xfId="0" applyFont="1" applyBorder="1" applyAlignment="1">
      <alignment horizontal="center"/>
    </xf>
    <xf numFmtId="0" fontId="4" fillId="0" borderId="0" xfId="0" applyFont="1" applyAlignment="1">
      <alignment horizontal="center"/>
    </xf>
    <xf numFmtId="0" fontId="5" fillId="0" borderId="0" xfId="0" applyFont="1" applyBorder="1" applyAlignment="1">
      <alignment horizontal="center" vertical="top"/>
    </xf>
    <xf numFmtId="0" fontId="4" fillId="0" borderId="0" xfId="0" applyFont="1" applyAlignment="1">
      <alignment horizontal="right"/>
    </xf>
    <xf numFmtId="0" fontId="5" fillId="0" borderId="0" xfId="0" applyFont="1" applyAlignment="1">
      <alignment horizontal="center" vertical="top"/>
    </xf>
    <xf numFmtId="0" fontId="6" fillId="0" borderId="1" xfId="0" applyFont="1" applyBorder="1" applyAlignment="1">
      <alignment horizontal="center"/>
    </xf>
    <xf numFmtId="0" fontId="4" fillId="0" borderId="1" xfId="0" applyFont="1" applyBorder="1" applyAlignment="1">
      <alignment horizontal="center" wrapText="1"/>
    </xf>
    <xf numFmtId="0" fontId="6" fillId="0" borderId="1" xfId="0" applyFont="1" applyBorder="1" applyAlignment="1">
      <alignment horizontal="center" vertical="center" wrapText="1"/>
    </xf>
    <xf numFmtId="0" fontId="4" fillId="0" borderId="9" xfId="0" applyFont="1" applyBorder="1" applyAlignment="1">
      <alignment horizontal="center"/>
    </xf>
    <xf numFmtId="0" fontId="7" fillId="0" borderId="2" xfId="0" applyFont="1" applyBorder="1" applyAlignment="1">
      <alignment horizontal="center" vertical="center" wrapText="1"/>
    </xf>
    <xf numFmtId="0" fontId="8" fillId="0" borderId="0" xfId="0" applyFont="1" applyAlignment="1">
      <alignment horizontal="left"/>
    </xf>
    <xf numFmtId="0" fontId="0" fillId="0" borderId="0" xfId="0" applyAlignment="1">
      <alignment horizontal="left"/>
    </xf>
    <xf numFmtId="0" fontId="1" fillId="0" borderId="0" xfId="0" applyFont="1" applyAlignment="1">
      <alignment horizontal="left"/>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16" borderId="21" xfId="0" applyFill="1" applyBorder="1" applyAlignment="1">
      <alignment horizontal="center" vertical="center"/>
    </xf>
    <xf numFmtId="0" fontId="0" fillId="16" borderId="22" xfId="0" applyFill="1" applyBorder="1" applyAlignment="1">
      <alignment horizontal="center" vertical="center"/>
    </xf>
    <xf numFmtId="0" fontId="0" fillId="16" borderId="23" xfId="0" applyFill="1" applyBorder="1" applyAlignment="1">
      <alignment horizontal="center" vertical="center"/>
    </xf>
    <xf numFmtId="0" fontId="0" fillId="16" borderId="17" xfId="0" applyFill="1" applyBorder="1" applyAlignment="1">
      <alignment horizontal="center" vertical="center"/>
    </xf>
    <xf numFmtId="0" fontId="0" fillId="16" borderId="19" xfId="0" applyFill="1" applyBorder="1" applyAlignment="1">
      <alignment horizontal="center" vertical="center"/>
    </xf>
    <xf numFmtId="0" fontId="0" fillId="16" borderId="6" xfId="0" applyFill="1" applyBorder="1" applyAlignment="1">
      <alignment horizontal="center" vertical="center"/>
    </xf>
    <xf numFmtId="0" fontId="0" fillId="0" borderId="17"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center" vertical="center"/>
    </xf>
    <xf numFmtId="0" fontId="0" fillId="16" borderId="21" xfId="0" applyFill="1" applyBorder="1" applyAlignment="1">
      <alignment horizontal="center"/>
    </xf>
    <xf numFmtId="0" fontId="0" fillId="16" borderId="22" xfId="0" applyFill="1" applyBorder="1" applyAlignment="1">
      <alignment horizontal="center"/>
    </xf>
    <xf numFmtId="0" fontId="0" fillId="16" borderId="23" xfId="0" applyFill="1" applyBorder="1" applyAlignment="1">
      <alignment horizontal="center"/>
    </xf>
    <xf numFmtId="0" fontId="0" fillId="0" borderId="17" xfId="0" applyFill="1" applyBorder="1" applyAlignment="1">
      <alignment horizontal="center"/>
    </xf>
    <xf numFmtId="0" fontId="0" fillId="0" borderId="19" xfId="0" applyFill="1" applyBorder="1" applyAlignment="1">
      <alignment horizontal="center"/>
    </xf>
    <xf numFmtId="0" fontId="0" fillId="0" borderId="6" xfId="0" applyFill="1" applyBorder="1" applyAlignment="1">
      <alignment horizont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1" fillId="0" borderId="26" xfId="0" applyFont="1" applyBorder="1" applyAlignment="1">
      <alignment horizontal="center" vertical="center" textRotation="90"/>
    </xf>
    <xf numFmtId="0" fontId="1" fillId="0" borderId="8" xfId="0" applyFont="1" applyBorder="1" applyAlignment="1">
      <alignment horizontal="center" vertical="center" textRotation="90"/>
    </xf>
    <xf numFmtId="0" fontId="1" fillId="0" borderId="5" xfId="0" applyFont="1" applyBorder="1" applyAlignment="1">
      <alignment horizontal="center" vertical="center" textRotation="90"/>
    </xf>
    <xf numFmtId="0" fontId="1" fillId="0" borderId="11" xfId="0" applyFont="1" applyBorder="1" applyAlignment="1">
      <alignment horizontal="center" vertical="center" textRotation="90"/>
    </xf>
    <xf numFmtId="0" fontId="14" fillId="0" borderId="20" xfId="0" applyFont="1" applyBorder="1" applyAlignment="1">
      <alignment horizontal="center" wrapText="1"/>
    </xf>
    <xf numFmtId="0" fontId="13" fillId="0" borderId="20" xfId="0" applyFont="1" applyBorder="1" applyAlignment="1">
      <alignment horizontal="center" wrapText="1"/>
    </xf>
    <xf numFmtId="0" fontId="13" fillId="0" borderId="17" xfId="0" applyFont="1" applyBorder="1" applyAlignment="1">
      <alignment horizontal="center" wrapText="1"/>
    </xf>
    <xf numFmtId="0" fontId="13" fillId="0" borderId="19" xfId="0" applyFont="1" applyBorder="1" applyAlignment="1">
      <alignment horizontal="center" wrapText="1"/>
    </xf>
    <xf numFmtId="0" fontId="13" fillId="0" borderId="6" xfId="0" applyFont="1" applyBorder="1" applyAlignment="1">
      <alignment horizontal="center" wrapText="1"/>
    </xf>
    <xf numFmtId="0" fontId="13" fillId="0" borderId="21" xfId="0" applyFont="1" applyBorder="1" applyAlignment="1">
      <alignment horizontal="center" wrapText="1"/>
    </xf>
    <xf numFmtId="0" fontId="13" fillId="0" borderId="22" xfId="0" applyFont="1" applyBorder="1" applyAlignment="1">
      <alignment horizontal="center" wrapText="1"/>
    </xf>
    <xf numFmtId="0" fontId="13" fillId="0" borderId="23" xfId="0" applyFont="1" applyBorder="1" applyAlignment="1">
      <alignment horizontal="center" wrapText="1"/>
    </xf>
    <xf numFmtId="0" fontId="56" fillId="0" borderId="21" xfId="0" applyFont="1" applyBorder="1" applyAlignment="1">
      <alignment horizontal="center"/>
    </xf>
    <xf numFmtId="0" fontId="56" fillId="0" borderId="22" xfId="0" applyFont="1" applyBorder="1" applyAlignment="1">
      <alignment horizontal="center"/>
    </xf>
    <xf numFmtId="0" fontId="56" fillId="0" borderId="23" xfId="0" applyFont="1" applyBorder="1" applyAlignment="1">
      <alignment horizontal="center"/>
    </xf>
    <xf numFmtId="0" fontId="0" fillId="0" borderId="20" xfId="0" applyFill="1" applyBorder="1" applyAlignment="1">
      <alignment horizontal="center"/>
    </xf>
    <xf numFmtId="0" fontId="27" fillId="0" borderId="26" xfId="0" applyFont="1" applyFill="1" applyBorder="1" applyAlignment="1">
      <alignment horizontal="center" vertical="center" textRotation="90" wrapText="1"/>
    </xf>
    <xf numFmtId="0" fontId="27" fillId="0" borderId="8" xfId="0" applyFont="1" applyFill="1" applyBorder="1" applyAlignment="1">
      <alignment horizontal="center" vertical="center" textRotation="90" wrapText="1"/>
    </xf>
    <xf numFmtId="0" fontId="27" fillId="0" borderId="11" xfId="0" applyFont="1" applyFill="1" applyBorder="1" applyAlignment="1">
      <alignment horizontal="center" vertical="center" textRotation="90" wrapText="1"/>
    </xf>
    <xf numFmtId="0" fontId="0" fillId="0" borderId="17" xfId="0" applyBorder="1" applyAlignment="1">
      <alignment horizontal="center" vertical="center" textRotation="90" wrapText="1"/>
    </xf>
    <xf numFmtId="0" fontId="0" fillId="0" borderId="4" xfId="0" applyBorder="1" applyAlignment="1">
      <alignment horizontal="center" vertical="center" textRotation="90" wrapText="1"/>
    </xf>
    <xf numFmtId="0" fontId="0" fillId="0" borderId="18" xfId="0" applyBorder="1" applyAlignment="1">
      <alignment horizontal="center" vertical="center" textRotation="90"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1" fontId="1" fillId="16" borderId="21" xfId="0" applyNumberFormat="1" applyFont="1" applyFill="1" applyBorder="1" applyAlignment="1">
      <alignment horizontal="center" vertical="center"/>
    </xf>
    <xf numFmtId="1" fontId="1" fillId="16" borderId="22" xfId="0" applyNumberFormat="1" applyFont="1" applyFill="1" applyBorder="1" applyAlignment="1">
      <alignment horizontal="center" vertical="center"/>
    </xf>
    <xf numFmtId="1" fontId="1" fillId="16" borderId="23" xfId="0" applyNumberFormat="1" applyFont="1" applyFill="1" applyBorder="1" applyAlignment="1">
      <alignment horizontal="center" vertical="center"/>
    </xf>
    <xf numFmtId="0" fontId="0" fillId="0" borderId="11" xfId="0" applyFill="1" applyBorder="1" applyAlignment="1">
      <alignment horizontal="center" vertical="center"/>
    </xf>
    <xf numFmtId="0" fontId="0" fillId="0" borderId="18" xfId="0" applyFill="1" applyBorder="1" applyAlignment="1">
      <alignment horizontal="center" vertical="center"/>
    </xf>
    <xf numFmtId="0" fontId="27" fillId="16" borderId="26" xfId="0" applyFont="1" applyFill="1" applyBorder="1" applyAlignment="1">
      <alignment horizontal="center" vertical="center" textRotation="90" wrapText="1"/>
    </xf>
    <xf numFmtId="0" fontId="27" fillId="16" borderId="8" xfId="0" applyFont="1" applyFill="1" applyBorder="1" applyAlignment="1">
      <alignment horizontal="center" vertical="center" textRotation="90" wrapText="1"/>
    </xf>
    <xf numFmtId="0" fontId="27" fillId="16" borderId="11" xfId="0" applyFont="1" applyFill="1" applyBorder="1" applyAlignment="1">
      <alignment horizontal="center" vertical="center" textRotation="90" wrapText="1"/>
    </xf>
    <xf numFmtId="0" fontId="0" fillId="0" borderId="21" xfId="0" applyFill="1" applyBorder="1" applyAlignment="1">
      <alignment horizontal="center"/>
    </xf>
    <xf numFmtId="0" fontId="0" fillId="0" borderId="22" xfId="0" applyFill="1" applyBorder="1" applyAlignment="1">
      <alignment horizontal="center"/>
    </xf>
    <xf numFmtId="0" fontId="0" fillId="0" borderId="23" xfId="0" applyFill="1" applyBorder="1" applyAlignment="1">
      <alignment horizont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6"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11" xfId="0" applyBorder="1" applyAlignment="1">
      <alignment horizontal="center" vertical="center" textRotation="90" wrapText="1"/>
    </xf>
    <xf numFmtId="0" fontId="53" fillId="0" borderId="26" xfId="0" applyFont="1" applyBorder="1" applyAlignment="1">
      <alignment horizontal="center" vertical="center" textRotation="90" wrapText="1"/>
    </xf>
    <xf numFmtId="0" fontId="53" fillId="0" borderId="8" xfId="0" applyFont="1" applyBorder="1" applyAlignment="1">
      <alignment horizontal="center" vertical="center" textRotation="90" wrapText="1"/>
    </xf>
    <xf numFmtId="0" fontId="53" fillId="0" borderId="11" xfId="0" applyFont="1" applyBorder="1" applyAlignment="1">
      <alignment horizontal="center" vertical="center" textRotation="90" wrapText="1"/>
    </xf>
    <xf numFmtId="0" fontId="0" fillId="16" borderId="17" xfId="0" applyFill="1" applyBorder="1" applyAlignment="1">
      <alignment horizontal="center"/>
    </xf>
    <xf numFmtId="0" fontId="0" fillId="16" borderId="19" xfId="0" applyFill="1" applyBorder="1" applyAlignment="1">
      <alignment horizontal="center"/>
    </xf>
    <xf numFmtId="0" fontId="0" fillId="16" borderId="6" xfId="0" applyFill="1" applyBorder="1" applyAlignment="1">
      <alignment horizontal="center"/>
    </xf>
    <xf numFmtId="0" fontId="10" fillId="0" borderId="0" xfId="0" applyFont="1" applyFill="1" applyAlignment="1">
      <alignment horizontal="left"/>
    </xf>
    <xf numFmtId="0" fontId="54" fillId="0" borderId="2" xfId="0" applyFont="1" applyBorder="1" applyAlignment="1">
      <alignment horizontal="center" vertical="center"/>
    </xf>
    <xf numFmtId="0" fontId="54" fillId="0" borderId="20" xfId="0" applyFont="1" applyBorder="1" applyAlignment="1">
      <alignment horizontal="center" vertical="center"/>
    </xf>
    <xf numFmtId="0" fontId="0" fillId="0" borderId="2" xfId="0" applyBorder="1" applyAlignment="1">
      <alignment horizontal="center" vertical="center" textRotation="90"/>
    </xf>
    <xf numFmtId="0" fontId="0" fillId="0" borderId="2" xfId="0" applyBorder="1" applyAlignment="1">
      <alignment horizontal="center" vertical="center" wrapText="1"/>
    </xf>
    <xf numFmtId="0" fontId="0" fillId="0" borderId="20" xfId="0" applyBorder="1" applyAlignment="1">
      <alignment horizontal="center" vertical="center" textRotation="90" wrapText="1"/>
    </xf>
    <xf numFmtId="0" fontId="0" fillId="0" borderId="2" xfId="0" applyBorder="1" applyAlignment="1">
      <alignment horizontal="center" vertical="center" textRotation="90" wrapText="1"/>
    </xf>
    <xf numFmtId="0" fontId="0" fillId="16" borderId="11" xfId="0" applyFont="1" applyFill="1" applyBorder="1" applyAlignment="1">
      <alignment horizontal="center" vertical="center"/>
    </xf>
    <xf numFmtId="0" fontId="53" fillId="0" borderId="20" xfId="0" applyFont="1" applyBorder="1" applyAlignment="1">
      <alignment horizontal="center" vertical="center" textRotation="90" wrapText="1"/>
    </xf>
    <xf numFmtId="0" fontId="0" fillId="0" borderId="20" xfId="0" applyFill="1" applyBorder="1" applyAlignment="1">
      <alignment horizontal="center" wrapText="1"/>
    </xf>
    <xf numFmtId="0" fontId="0" fillId="0" borderId="18" xfId="0" applyBorder="1" applyAlignment="1">
      <alignment horizontal="left"/>
    </xf>
    <xf numFmtId="0" fontId="0" fillId="0" borderId="1" xfId="0" applyBorder="1" applyAlignment="1">
      <alignment horizontal="left"/>
    </xf>
    <xf numFmtId="0" fontId="0" fillId="16" borderId="3" xfId="0" applyFill="1" applyBorder="1" applyAlignment="1">
      <alignment horizontal="center" vertical="center"/>
    </xf>
    <xf numFmtId="0" fontId="0" fillId="16" borderId="11" xfId="0" applyFill="1"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0" fillId="0" borderId="26" xfId="0" applyFill="1" applyBorder="1" applyAlignment="1">
      <alignment horizontal="center"/>
    </xf>
    <xf numFmtId="0" fontId="0" fillId="0" borderId="11" xfId="0" applyFill="1" applyBorder="1" applyAlignment="1">
      <alignment horizontal="center"/>
    </xf>
    <xf numFmtId="0" fontId="0" fillId="0" borderId="3" xfId="0" applyFill="1" applyBorder="1" applyAlignment="1">
      <alignment horizontal="center" vertical="center"/>
    </xf>
    <xf numFmtId="1" fontId="43" fillId="0" borderId="21" xfId="0" applyNumberFormat="1" applyFont="1" applyFill="1" applyBorder="1" applyAlignment="1">
      <alignment horizontal="center" vertical="center"/>
    </xf>
    <xf numFmtId="0" fontId="43" fillId="0" borderId="22" xfId="0" applyFont="1" applyFill="1" applyBorder="1" applyAlignment="1">
      <alignment horizontal="center" vertical="center"/>
    </xf>
    <xf numFmtId="0" fontId="43" fillId="0" borderId="23" xfId="0" applyFont="1" applyFill="1" applyBorder="1" applyAlignment="1">
      <alignment horizontal="center" vertical="center"/>
    </xf>
    <xf numFmtId="0" fontId="0" fillId="16" borderId="26" xfId="0" applyFill="1" applyBorder="1" applyAlignment="1">
      <alignment horizontal="center" vertical="center"/>
    </xf>
    <xf numFmtId="0" fontId="0" fillId="16" borderId="26" xfId="0" applyFill="1" applyBorder="1" applyAlignment="1">
      <alignment horizontal="center"/>
    </xf>
    <xf numFmtId="0" fontId="0" fillId="16" borderId="11" xfId="0" applyFill="1" applyBorder="1" applyAlignment="1">
      <alignment horizontal="center"/>
    </xf>
    <xf numFmtId="49" fontId="33" fillId="6" borderId="10" xfId="0" applyNumberFormat="1" applyFont="1" applyFill="1" applyBorder="1" applyAlignment="1">
      <alignment horizontal="center"/>
    </xf>
    <xf numFmtId="49" fontId="33" fillId="6" borderId="12" xfId="0" applyNumberFormat="1" applyFont="1" applyFill="1" applyBorder="1" applyAlignment="1">
      <alignment horizontal="center"/>
    </xf>
    <xf numFmtId="0" fontId="31" fillId="0" borderId="0" xfId="0" applyFont="1" applyAlignment="1">
      <alignment horizontal="left"/>
    </xf>
    <xf numFmtId="0" fontId="31" fillId="6" borderId="10" xfId="0" applyFont="1" applyFill="1" applyBorder="1" applyAlignment="1">
      <alignment horizontal="center"/>
    </xf>
    <xf numFmtId="0" fontId="31" fillId="6" borderId="12" xfId="0" applyFont="1" applyFill="1" applyBorder="1" applyAlignment="1">
      <alignment horizontal="center"/>
    </xf>
    <xf numFmtId="0" fontId="31" fillId="6" borderId="10" xfId="0" applyFont="1" applyFill="1" applyBorder="1" applyAlignment="1">
      <alignment horizontal="center" wrapText="1"/>
    </xf>
    <xf numFmtId="0" fontId="31" fillId="6" borderId="12" xfId="0" applyFont="1" applyFill="1" applyBorder="1" applyAlignment="1">
      <alignment horizontal="center" wrapText="1"/>
    </xf>
    <xf numFmtId="0" fontId="33" fillId="6" borderId="10" xfId="0" applyFont="1" applyFill="1" applyBorder="1" applyAlignment="1">
      <alignment horizontal="center"/>
    </xf>
    <xf numFmtId="0" fontId="33" fillId="6" borderId="12" xfId="0" applyFont="1" applyFill="1" applyBorder="1" applyAlignment="1">
      <alignment horizontal="center"/>
    </xf>
    <xf numFmtId="0" fontId="30" fillId="0" borderId="2" xfId="1" applyFont="1" applyFill="1" applyBorder="1" applyAlignment="1">
      <alignment horizontal="center" vertical="center" wrapText="1"/>
    </xf>
    <xf numFmtId="0" fontId="30" fillId="6" borderId="10" xfId="1" applyFont="1" applyFill="1" applyBorder="1" applyAlignment="1">
      <alignment horizontal="center" vertical="center" wrapText="1"/>
    </xf>
    <xf numFmtId="0" fontId="30" fillId="6" borderId="9" xfId="1" applyFont="1" applyFill="1" applyBorder="1" applyAlignment="1">
      <alignment horizontal="center" vertical="center" wrapText="1"/>
    </xf>
    <xf numFmtId="0" fontId="30" fillId="6" borderId="12" xfId="1" applyFont="1" applyFill="1" applyBorder="1" applyAlignment="1">
      <alignment horizontal="center" vertical="center" wrapText="1"/>
    </xf>
    <xf numFmtId="0" fontId="30" fillId="12" borderId="10" xfId="1" applyFont="1" applyFill="1" applyBorder="1" applyAlignment="1">
      <alignment horizontal="center" vertical="center"/>
    </xf>
    <xf numFmtId="0" fontId="30" fillId="12" borderId="12" xfId="1" applyFont="1" applyFill="1" applyBorder="1" applyAlignment="1">
      <alignment horizontal="center" vertical="center"/>
    </xf>
    <xf numFmtId="0" fontId="30" fillId="0" borderId="10" xfId="1" applyFont="1" applyFill="1" applyBorder="1" applyAlignment="1">
      <alignment horizontal="center" vertical="center" wrapText="1"/>
    </xf>
    <xf numFmtId="0" fontId="30" fillId="0" borderId="12" xfId="1" applyFont="1" applyFill="1" applyBorder="1" applyAlignment="1">
      <alignment horizontal="center" vertical="center" wrapText="1"/>
    </xf>
    <xf numFmtId="0" fontId="19" fillId="7" borderId="10" xfId="1" applyFont="1" applyFill="1" applyBorder="1" applyAlignment="1">
      <alignment horizontal="center"/>
    </xf>
    <xf numFmtId="0" fontId="19" fillId="7" borderId="9" xfId="1" applyFont="1" applyFill="1" applyBorder="1" applyAlignment="1">
      <alignment horizontal="center"/>
    </xf>
    <xf numFmtId="0" fontId="19" fillId="7" borderId="12" xfId="1" applyFont="1" applyFill="1" applyBorder="1" applyAlignment="1">
      <alignment horizontal="center"/>
    </xf>
    <xf numFmtId="49" fontId="22" fillId="6" borderId="10" xfId="1" applyNumberFormat="1" applyFont="1" applyFill="1" applyBorder="1" applyAlignment="1">
      <alignment horizontal="center" vertical="center"/>
    </xf>
    <xf numFmtId="49" fontId="22" fillId="6" borderId="9" xfId="1" applyNumberFormat="1" applyFont="1" applyFill="1" applyBorder="1" applyAlignment="1">
      <alignment horizontal="center" vertical="center"/>
    </xf>
    <xf numFmtId="49" fontId="22" fillId="6" borderId="12" xfId="1" applyNumberFormat="1" applyFont="1" applyFill="1" applyBorder="1" applyAlignment="1">
      <alignment horizontal="center" vertical="center"/>
    </xf>
    <xf numFmtId="0" fontId="30" fillId="6" borderId="2"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20" fillId="13" borderId="2" xfId="1" applyFont="1" applyFill="1" applyBorder="1" applyAlignment="1">
      <alignment horizontal="center" vertical="center" wrapText="1"/>
    </xf>
    <xf numFmtId="49" fontId="22" fillId="6" borderId="10" xfId="1" applyNumberFormat="1" applyFont="1" applyFill="1" applyBorder="1" applyAlignment="1">
      <alignment vertical="center"/>
    </xf>
    <xf numFmtId="0" fontId="0" fillId="0" borderId="12" xfId="0" applyBorder="1" applyAlignment="1">
      <alignment vertical="center"/>
    </xf>
    <xf numFmtId="0" fontId="20" fillId="13" borderId="10" xfId="1" applyFont="1" applyFill="1" applyBorder="1" applyAlignment="1">
      <alignment horizontal="center" vertical="center"/>
    </xf>
    <xf numFmtId="0" fontId="20" fillId="13" borderId="9" xfId="1" applyFont="1" applyFill="1" applyBorder="1" applyAlignment="1">
      <alignment horizontal="center" vertical="center"/>
    </xf>
    <xf numFmtId="0" fontId="20" fillId="13" borderId="12" xfId="1" applyFont="1" applyFill="1" applyBorder="1" applyAlignment="1">
      <alignment horizontal="center" vertical="center"/>
    </xf>
    <xf numFmtId="0" fontId="30" fillId="0" borderId="21" xfId="1" applyFont="1" applyFill="1" applyBorder="1" applyAlignment="1">
      <alignment horizontal="center" vertical="center" wrapText="1"/>
    </xf>
    <xf numFmtId="0" fontId="30" fillId="0" borderId="22" xfId="1" applyFont="1" applyFill="1" applyBorder="1" applyAlignment="1">
      <alignment horizontal="center" vertical="center" wrapText="1"/>
    </xf>
    <xf numFmtId="0" fontId="30" fillId="0" borderId="23" xfId="1" applyFont="1" applyFill="1" applyBorder="1" applyAlignment="1">
      <alignment horizontal="center" vertical="center" wrapText="1"/>
    </xf>
    <xf numFmtId="0" fontId="20" fillId="0" borderId="2" xfId="1" applyFont="1" applyFill="1" applyBorder="1" applyAlignment="1">
      <alignment horizontal="center" vertical="center" wrapText="1"/>
    </xf>
    <xf numFmtId="0" fontId="20" fillId="0" borderId="10" xfId="1" applyFont="1" applyFill="1" applyBorder="1" applyAlignment="1">
      <alignment horizontal="center" vertical="center" wrapText="1"/>
    </xf>
    <xf numFmtId="0" fontId="20" fillId="0" borderId="12" xfId="1" applyFont="1" applyFill="1" applyBorder="1" applyAlignment="1">
      <alignment horizontal="center" vertical="center" wrapText="1"/>
    </xf>
    <xf numFmtId="0" fontId="20" fillId="8" borderId="10" xfId="1" applyFont="1" applyFill="1" applyBorder="1" applyAlignment="1">
      <alignment horizontal="center" vertical="center" wrapText="1"/>
    </xf>
    <xf numFmtId="0" fontId="20" fillId="8" borderId="9" xfId="1" applyFont="1" applyFill="1" applyBorder="1" applyAlignment="1">
      <alignment horizontal="center" vertical="center" wrapText="1"/>
    </xf>
    <xf numFmtId="0" fontId="20" fillId="8" borderId="12"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20" fillId="13" borderId="10" xfId="1" applyFont="1" applyFill="1" applyBorder="1" applyAlignment="1">
      <alignment horizontal="center" vertical="center" wrapText="1"/>
    </xf>
    <xf numFmtId="0" fontId="20" fillId="13" borderId="12" xfId="1" applyFont="1" applyFill="1" applyBorder="1" applyAlignment="1">
      <alignment horizontal="center" vertical="center" wrapText="1"/>
    </xf>
    <xf numFmtId="0" fontId="18" fillId="0" borderId="10"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12" xfId="1" applyFont="1" applyFill="1" applyBorder="1" applyAlignment="1">
      <alignment horizontal="center" vertical="center" wrapText="1"/>
    </xf>
    <xf numFmtId="0" fontId="30" fillId="0" borderId="9" xfId="1" applyFont="1" applyFill="1" applyBorder="1" applyAlignment="1">
      <alignment horizontal="center" vertical="center" wrapText="1"/>
    </xf>
    <xf numFmtId="0" fontId="30" fillId="11" borderId="2" xfId="1" applyFont="1" applyFill="1" applyBorder="1" applyAlignment="1">
      <alignment horizontal="center" vertical="center" wrapText="1"/>
    </xf>
    <xf numFmtId="1" fontId="19" fillId="0" borderId="10" xfId="1" applyNumberFormat="1" applyFont="1" applyBorder="1" applyAlignment="1">
      <alignment horizontal="center" vertical="center"/>
    </xf>
    <xf numFmtId="1" fontId="19" fillId="0" borderId="12" xfId="1" applyNumberFormat="1" applyFont="1" applyBorder="1" applyAlignment="1">
      <alignment horizontal="center" vertical="center"/>
    </xf>
    <xf numFmtId="0" fontId="30" fillId="0" borderId="2" xfId="1" applyFont="1" applyFill="1" applyBorder="1" applyAlignment="1">
      <alignment horizontal="left" vertical="center" wrapText="1"/>
    </xf>
    <xf numFmtId="0" fontId="26" fillId="0" borderId="10" xfId="1" applyFont="1" applyFill="1" applyBorder="1" applyAlignment="1">
      <alignment horizontal="center" vertical="center"/>
    </xf>
    <xf numFmtId="0" fontId="26" fillId="0" borderId="12" xfId="1" applyFont="1" applyFill="1" applyBorder="1" applyAlignment="1">
      <alignment horizontal="center" vertical="center"/>
    </xf>
    <xf numFmtId="0" fontId="18" fillId="0" borderId="2" xfId="1" applyFont="1" applyFill="1" applyBorder="1" applyAlignment="1">
      <alignment horizontal="left" vertical="center" wrapText="1"/>
    </xf>
    <xf numFmtId="0" fontId="18" fillId="2" borderId="2" xfId="1" applyFont="1" applyFill="1" applyBorder="1" applyAlignment="1">
      <alignment horizontal="left" vertical="center" wrapText="1"/>
    </xf>
    <xf numFmtId="0" fontId="30" fillId="21" borderId="10" xfId="1" applyFont="1" applyFill="1" applyBorder="1" applyAlignment="1">
      <alignment horizontal="center" vertical="center" wrapText="1"/>
    </xf>
    <xf numFmtId="0" fontId="30" fillId="21" borderId="12" xfId="1" applyFont="1" applyFill="1" applyBorder="1" applyAlignment="1">
      <alignment horizontal="center" vertical="center" wrapText="1"/>
    </xf>
    <xf numFmtId="0" fontId="30" fillId="2" borderId="2" xfId="1" applyFont="1" applyFill="1" applyBorder="1" applyAlignment="1">
      <alignment horizontal="center" vertical="center" wrapText="1"/>
    </xf>
    <xf numFmtId="1" fontId="20" fillId="13" borderId="2" xfId="1" applyNumberFormat="1" applyFont="1" applyFill="1" applyBorder="1" applyAlignment="1">
      <alignment horizontal="center" vertical="center" wrapText="1"/>
    </xf>
    <xf numFmtId="0" fontId="17" fillId="13" borderId="2" xfId="1" applyFont="1" applyFill="1" applyBorder="1" applyAlignment="1">
      <alignment horizontal="center" vertical="center" wrapText="1"/>
    </xf>
    <xf numFmtId="0" fontId="18" fillId="13" borderId="2" xfId="1" applyFont="1" applyFill="1" applyBorder="1" applyAlignment="1">
      <alignment horizontal="center" vertical="center" wrapText="1"/>
    </xf>
    <xf numFmtId="0" fontId="30" fillId="7" borderId="2" xfId="1" applyFont="1" applyFill="1" applyBorder="1" applyAlignment="1">
      <alignment horizontal="center" vertical="center" wrapText="1"/>
    </xf>
    <xf numFmtId="164" fontId="30" fillId="0" borderId="10" xfId="1" applyNumberFormat="1" applyFont="1" applyFill="1" applyBorder="1" applyAlignment="1">
      <alignmen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0" fillId="12" borderId="2" xfId="1" applyFont="1" applyFill="1" applyBorder="1" applyAlignment="1">
      <alignment horizontal="center" vertical="center" wrapText="1"/>
    </xf>
    <xf numFmtId="164" fontId="30" fillId="0" borderId="10" xfId="1" applyNumberFormat="1" applyFont="1" applyFill="1" applyBorder="1" applyAlignment="1">
      <alignment horizontal="center" vertical="center" wrapText="1"/>
    </xf>
    <xf numFmtId="164" fontId="30" fillId="0" borderId="9" xfId="1" applyNumberFormat="1" applyFont="1" applyFill="1" applyBorder="1" applyAlignment="1">
      <alignment horizontal="center" vertical="center" wrapText="1"/>
    </xf>
    <xf numFmtId="164" fontId="30" fillId="0" borderId="12" xfId="1" applyNumberFormat="1" applyFont="1" applyFill="1" applyBorder="1" applyAlignment="1">
      <alignment horizontal="center" vertical="center" wrapText="1"/>
    </xf>
    <xf numFmtId="0" fontId="18" fillId="0" borderId="10" xfId="1" applyFont="1" applyBorder="1" applyAlignment="1">
      <alignment horizontal="center" vertical="center" wrapText="1"/>
    </xf>
    <xf numFmtId="0" fontId="18" fillId="0" borderId="12" xfId="1" applyFont="1" applyBorder="1" applyAlignment="1">
      <alignment horizontal="center" vertical="center" wrapText="1"/>
    </xf>
    <xf numFmtId="0" fontId="20" fillId="0" borderId="21" xfId="1" applyFont="1" applyFill="1" applyBorder="1" applyAlignment="1">
      <alignment horizontal="center" vertical="center" wrapText="1"/>
    </xf>
    <xf numFmtId="0" fontId="20" fillId="0" borderId="23" xfId="1" applyFont="1" applyFill="1" applyBorder="1" applyAlignment="1">
      <alignment horizontal="center" vertical="center" wrapText="1"/>
    </xf>
    <xf numFmtId="0" fontId="17" fillId="0" borderId="10" xfId="1" applyFont="1" applyFill="1" applyBorder="1" applyAlignment="1">
      <alignment horizontal="center" vertical="center" textRotation="90" wrapText="1"/>
    </xf>
    <xf numFmtId="0" fontId="17" fillId="0" borderId="9" xfId="1" applyFont="1" applyFill="1" applyBorder="1" applyAlignment="1">
      <alignment horizontal="center" vertical="center" textRotation="90" wrapText="1"/>
    </xf>
    <xf numFmtId="0" fontId="17" fillId="0" borderId="12" xfId="1" applyFont="1" applyFill="1" applyBorder="1" applyAlignment="1">
      <alignment horizontal="center" vertical="center" textRotation="90" wrapText="1"/>
    </xf>
    <xf numFmtId="0" fontId="20" fillId="0" borderId="22" xfId="1" applyFont="1" applyFill="1" applyBorder="1" applyAlignment="1">
      <alignment horizontal="center" vertical="center" wrapText="1"/>
    </xf>
    <xf numFmtId="0" fontId="30" fillId="0" borderId="10" xfId="1" applyFont="1" applyFill="1" applyBorder="1" applyAlignment="1">
      <alignment horizontal="left" vertical="center" wrapText="1"/>
    </xf>
    <xf numFmtId="0" fontId="30" fillId="0" borderId="12" xfId="1" applyFont="1" applyFill="1" applyBorder="1" applyAlignment="1">
      <alignment horizontal="left" vertical="center" wrapText="1"/>
    </xf>
    <xf numFmtId="0" fontId="17" fillId="3" borderId="10" xfId="1" applyFont="1" applyFill="1" applyBorder="1" applyAlignment="1">
      <alignment horizontal="center" vertical="center" textRotation="90" wrapText="1"/>
    </xf>
    <xf numFmtId="0" fontId="17" fillId="3" borderId="12" xfId="1" applyFont="1" applyFill="1" applyBorder="1" applyAlignment="1">
      <alignment horizontal="center" vertical="center" textRotation="90" wrapText="1"/>
    </xf>
    <xf numFmtId="0" fontId="18" fillId="12" borderId="2" xfId="1" applyFont="1" applyFill="1" applyBorder="1" applyAlignment="1">
      <alignment horizontal="center" vertical="center" wrapText="1"/>
    </xf>
    <xf numFmtId="0" fontId="18" fillId="12" borderId="10" xfId="1" applyFont="1" applyFill="1" applyBorder="1" applyAlignment="1">
      <alignment horizontal="center" vertical="center" wrapText="1"/>
    </xf>
    <xf numFmtId="0" fontId="18" fillId="12" borderId="12" xfId="1" applyFont="1" applyFill="1" applyBorder="1" applyAlignment="1">
      <alignment horizontal="center" vertical="center" wrapText="1"/>
    </xf>
    <xf numFmtId="0" fontId="18" fillId="0" borderId="2" xfId="1" applyFont="1" applyBorder="1" applyAlignment="1">
      <alignment horizontal="center" vertical="center" wrapText="1"/>
    </xf>
    <xf numFmtId="0" fontId="17" fillId="0" borderId="2" xfId="1" applyFont="1" applyBorder="1" applyAlignment="1">
      <alignment horizontal="center" vertical="center" textRotation="90" wrapText="1"/>
    </xf>
    <xf numFmtId="0" fontId="17" fillId="0" borderId="3" xfId="1" applyFont="1" applyBorder="1" applyAlignment="1">
      <alignment horizontal="center" vertical="center" textRotation="90" wrapText="1"/>
    </xf>
    <xf numFmtId="0" fontId="17" fillId="0" borderId="17" xfId="1" applyFont="1" applyBorder="1" applyAlignment="1">
      <alignment horizontal="center" vertical="center" textRotation="90" wrapText="1"/>
    </xf>
    <xf numFmtId="0" fontId="17" fillId="0" borderId="6" xfId="1" applyFont="1" applyBorder="1" applyAlignment="1">
      <alignment horizontal="center" vertical="center" textRotation="90" wrapText="1"/>
    </xf>
    <xf numFmtId="0" fontId="17" fillId="0" borderId="4" xfId="1" applyFont="1" applyBorder="1" applyAlignment="1">
      <alignment horizontal="center" vertical="center" textRotation="90" wrapText="1"/>
    </xf>
    <xf numFmtId="0" fontId="17" fillId="0" borderId="5" xfId="1" applyFont="1" applyBorder="1" applyAlignment="1">
      <alignment horizontal="center" vertical="center" textRotation="90" wrapText="1"/>
    </xf>
    <xf numFmtId="0" fontId="17" fillId="0" borderId="19" xfId="1" applyFont="1" applyBorder="1" applyAlignment="1">
      <alignment horizontal="center" vertical="center" textRotation="90" wrapText="1"/>
    </xf>
    <xf numFmtId="0" fontId="17" fillId="0" borderId="0" xfId="1" applyFont="1" applyBorder="1" applyAlignment="1">
      <alignment horizontal="center" vertical="center" textRotation="90" wrapText="1"/>
    </xf>
    <xf numFmtId="0" fontId="57" fillId="0" borderId="10" xfId="1" applyFont="1" applyFill="1" applyBorder="1" applyAlignment="1">
      <alignment horizontal="center" vertical="center" textRotation="90" wrapText="1"/>
    </xf>
    <xf numFmtId="0" fontId="57" fillId="0" borderId="12" xfId="1" applyFont="1" applyFill="1" applyBorder="1" applyAlignment="1">
      <alignment horizontal="center" vertical="center" textRotation="90" wrapText="1"/>
    </xf>
    <xf numFmtId="0" fontId="17" fillId="0" borderId="10" xfId="1" applyFont="1" applyBorder="1" applyAlignment="1">
      <alignment horizontal="center" vertical="center" textRotation="90" wrapText="1"/>
    </xf>
    <xf numFmtId="0" fontId="17" fillId="0" borderId="12" xfId="1" applyFont="1" applyBorder="1" applyAlignment="1">
      <alignment horizontal="center" vertical="center" textRotation="90" wrapText="1"/>
    </xf>
    <xf numFmtId="0" fontId="17" fillId="12" borderId="10" xfId="1" applyFont="1" applyFill="1" applyBorder="1" applyAlignment="1">
      <alignment horizontal="center" vertical="center" textRotation="90" wrapText="1"/>
    </xf>
    <xf numFmtId="0" fontId="17" fillId="12" borderId="12" xfId="1" applyFont="1" applyFill="1" applyBorder="1" applyAlignment="1">
      <alignment horizontal="center" vertical="center" textRotation="90" wrapText="1"/>
    </xf>
    <xf numFmtId="0" fontId="17" fillId="0" borderId="17" xfId="1" applyFont="1" applyBorder="1" applyAlignment="1">
      <alignment horizontal="center" vertical="center" wrapText="1"/>
    </xf>
    <xf numFmtId="0" fontId="17" fillId="0" borderId="19"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7" xfId="1" applyFont="1" applyBorder="1" applyAlignment="1">
      <alignment horizontal="center" vertical="center" wrapText="1"/>
    </xf>
    <xf numFmtId="0" fontId="20" fillId="0" borderId="9" xfId="1" applyFont="1" applyFill="1" applyBorder="1" applyAlignment="1">
      <alignment horizontal="center" vertical="center" wrapText="1"/>
    </xf>
    <xf numFmtId="0" fontId="17" fillId="0" borderId="18" xfId="1" applyFont="1" applyBorder="1" applyAlignment="1">
      <alignment horizontal="center" vertical="center" textRotation="90" wrapText="1"/>
    </xf>
    <xf numFmtId="0" fontId="17" fillId="0" borderId="7" xfId="1" applyFont="1" applyBorder="1" applyAlignment="1">
      <alignment horizontal="center" vertical="center" textRotation="90" wrapText="1"/>
    </xf>
    <xf numFmtId="0" fontId="17" fillId="0" borderId="2" xfId="1" applyFont="1" applyBorder="1" applyAlignment="1">
      <alignment horizontal="center" vertical="center" wrapText="1"/>
    </xf>
    <xf numFmtId="0" fontId="17" fillId="0" borderId="11" xfId="1" applyFont="1" applyBorder="1" applyAlignment="1">
      <alignment horizontal="center" vertical="center" textRotation="90" wrapText="1"/>
    </xf>
    <xf numFmtId="0" fontId="18" fillId="0" borderId="3" xfId="1" applyFont="1" applyBorder="1" applyAlignment="1">
      <alignment horizontal="center" vertical="center" textRotation="90" wrapText="1"/>
    </xf>
    <xf numFmtId="0" fontId="18" fillId="0" borderId="8" xfId="1" applyFont="1" applyBorder="1" applyAlignment="1">
      <alignment horizontal="center" vertical="center" textRotation="90" wrapText="1"/>
    </xf>
    <xf numFmtId="0" fontId="17" fillId="0" borderId="3" xfId="1" applyFont="1" applyBorder="1" applyAlignment="1">
      <alignment horizontal="left" vertical="center" textRotation="90" wrapText="1"/>
    </xf>
    <xf numFmtId="0" fontId="25" fillId="0" borderId="11" xfId="1" applyBorder="1" applyAlignment="1">
      <alignment textRotation="90"/>
    </xf>
    <xf numFmtId="0" fontId="17" fillId="0" borderId="8" xfId="1" applyFont="1" applyBorder="1" applyAlignment="1">
      <alignment horizontal="center" vertical="center" textRotation="90" wrapText="1"/>
    </xf>
    <xf numFmtId="0" fontId="18" fillId="0" borderId="2" xfId="1" applyFont="1" applyBorder="1" applyAlignment="1">
      <alignment horizontal="center" vertical="center" textRotation="90" wrapText="1"/>
    </xf>
    <xf numFmtId="0" fontId="17" fillId="0" borderId="1" xfId="1" applyFont="1" applyBorder="1" applyAlignment="1">
      <alignment horizontal="center" vertical="center" textRotation="90" wrapText="1"/>
    </xf>
    <xf numFmtId="0" fontId="18" fillId="0" borderId="17" xfId="1" applyFont="1" applyBorder="1" applyAlignment="1">
      <alignment horizontal="center" vertical="center" wrapText="1"/>
    </xf>
    <xf numFmtId="0" fontId="18" fillId="0" borderId="19"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11" xfId="1" applyFont="1" applyBorder="1" applyAlignment="1">
      <alignment horizontal="center" vertical="center" textRotation="90" wrapText="1"/>
    </xf>
    <xf numFmtId="0" fontId="18" fillId="0" borderId="17" xfId="1" applyFont="1" applyBorder="1" applyAlignment="1">
      <alignment horizontal="center" vertical="center" textRotation="90" wrapText="1"/>
    </xf>
    <xf numFmtId="0" fontId="18" fillId="0" borderId="6" xfId="1" applyFont="1" applyBorder="1" applyAlignment="1">
      <alignment horizontal="center" vertical="center" textRotation="90" wrapText="1"/>
    </xf>
    <xf numFmtId="0" fontId="18" fillId="0" borderId="4" xfId="1" applyFont="1" applyBorder="1" applyAlignment="1">
      <alignment horizontal="center" vertical="center" textRotation="90" wrapText="1"/>
    </xf>
    <xf numFmtId="0" fontId="18" fillId="0" borderId="5" xfId="1" applyFont="1" applyBorder="1" applyAlignment="1">
      <alignment horizontal="center" vertical="center" textRotation="90" wrapText="1"/>
    </xf>
    <xf numFmtId="0" fontId="16" fillId="0" borderId="3" xfId="1" applyFont="1" applyBorder="1" applyAlignment="1">
      <alignment horizontal="center" textRotation="90"/>
    </xf>
    <xf numFmtId="0" fontId="16" fillId="0" borderId="8" xfId="1" applyFont="1" applyBorder="1" applyAlignment="1">
      <alignment horizontal="center" textRotation="90"/>
    </xf>
    <xf numFmtId="0" fontId="16" fillId="0" borderId="11" xfId="1" applyFont="1" applyBorder="1" applyAlignment="1">
      <alignment horizontal="center" textRotation="90"/>
    </xf>
    <xf numFmtId="14" fontId="17" fillId="0" borderId="6" xfId="1" applyNumberFormat="1" applyFont="1" applyBorder="1" applyAlignment="1">
      <alignment horizontal="center" vertical="center" textRotation="90" wrapText="1"/>
    </xf>
    <xf numFmtId="0" fontId="44" fillId="0" borderId="21" xfId="0" applyFont="1" applyBorder="1" applyAlignment="1">
      <alignment horizontal="center" vertical="center"/>
    </xf>
    <xf numFmtId="0" fontId="43" fillId="0" borderId="22" xfId="0" applyFont="1" applyBorder="1" applyAlignment="1">
      <alignment horizontal="center" vertical="center"/>
    </xf>
    <xf numFmtId="0" fontId="43" fillId="0" borderId="23" xfId="0" applyFont="1" applyBorder="1" applyAlignment="1">
      <alignment horizontal="center" vertical="center"/>
    </xf>
    <xf numFmtId="0" fontId="44" fillId="0" borderId="0" xfId="0" applyFont="1" applyFill="1" applyAlignment="1">
      <alignment horizontal="right"/>
    </xf>
    <xf numFmtId="0" fontId="43" fillId="0" borderId="0" xfId="0" applyFont="1" applyFill="1" applyAlignment="1">
      <alignment horizontal="right"/>
    </xf>
    <xf numFmtId="0" fontId="44" fillId="0" borderId="21" xfId="0" applyFont="1" applyBorder="1" applyAlignment="1">
      <alignment horizontal="center" vertical="center" wrapText="1"/>
    </xf>
    <xf numFmtId="0" fontId="44" fillId="9" borderId="21" xfId="0" applyFont="1" applyFill="1" applyBorder="1" applyAlignment="1">
      <alignment horizontal="center" vertical="center" wrapText="1"/>
    </xf>
    <xf numFmtId="0" fontId="0" fillId="9" borderId="22" xfId="0" applyFill="1" applyBorder="1" applyAlignment="1">
      <alignment horizontal="center" vertical="center" wrapText="1"/>
    </xf>
    <xf numFmtId="0" fontId="0" fillId="9" borderId="23" xfId="0" applyFill="1" applyBorder="1" applyAlignment="1">
      <alignment horizontal="center" vertical="center" wrapText="1"/>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50" fillId="0" borderId="24" xfId="0" applyFont="1" applyBorder="1" applyAlignment="1">
      <alignment horizontal="justify" vertical="top" wrapText="1"/>
    </xf>
    <xf numFmtId="0" fontId="51" fillId="0" borderId="25" xfId="0" applyFont="1" applyBorder="1" applyAlignment="1"/>
    <xf numFmtId="0" fontId="51" fillId="0" borderId="14" xfId="0" applyFont="1" applyBorder="1" applyAlignment="1"/>
    <xf numFmtId="0" fontId="44" fillId="0" borderId="21" xfId="0" applyFont="1" applyBorder="1" applyAlignment="1">
      <alignment horizontal="center"/>
    </xf>
    <xf numFmtId="0" fontId="43" fillId="0" borderId="22" xfId="0" applyFont="1" applyBorder="1" applyAlignment="1">
      <alignment horizontal="center"/>
    </xf>
    <xf numFmtId="0" fontId="43" fillId="0" borderId="23" xfId="0" applyFont="1" applyBorder="1" applyAlignment="1">
      <alignment horizontal="center"/>
    </xf>
    <xf numFmtId="0" fontId="44" fillId="0" borderId="21" xfId="0" applyFont="1" applyBorder="1" applyAlignment="1">
      <alignment horizontal="right" vertical="center"/>
    </xf>
    <xf numFmtId="0" fontId="43" fillId="0" borderId="22" xfId="0" applyFont="1" applyBorder="1" applyAlignment="1">
      <alignment horizontal="right" vertical="center"/>
    </xf>
    <xf numFmtId="0" fontId="43" fillId="0" borderId="23" xfId="0" applyFont="1" applyBorder="1" applyAlignment="1">
      <alignment horizontal="right" vertical="center"/>
    </xf>
    <xf numFmtId="0" fontId="45" fillId="0" borderId="21"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48" fillId="0" borderId="27" xfId="0" applyFont="1" applyBorder="1" applyAlignment="1">
      <alignment horizontal="right" vertical="top" wrapText="1"/>
    </xf>
    <xf numFmtId="0" fontId="51" fillId="0" borderId="28" xfId="0" applyFont="1" applyBorder="1" applyAlignment="1">
      <alignment horizontal="right"/>
    </xf>
    <xf numFmtId="0" fontId="48" fillId="0" borderId="24" xfId="0" applyFont="1" applyBorder="1" applyAlignment="1">
      <alignment horizontal="center" vertical="top" wrapText="1"/>
    </xf>
    <xf numFmtId="0" fontId="49" fillId="0" borderId="25" xfId="0" applyFont="1" applyBorder="1" applyAlignment="1">
      <alignment horizontal="center"/>
    </xf>
    <xf numFmtId="0" fontId="49" fillId="0" borderId="14" xfId="0" applyFont="1" applyBorder="1" applyAlignment="1">
      <alignment horizontal="center"/>
    </xf>
  </cellXfs>
  <cellStyles count="2">
    <cellStyle name="Обычный" xfId="0" builtinId="0"/>
    <cellStyle name="Обычный 2" xfId="1" xr:uid="{00000000-0005-0000-0000-000001000000}"/>
  </cellStyles>
  <dxfs count="0"/>
  <tableStyles count="0" defaultTableStyle="TableStyleMedium9" defaultPivotStyle="PivotStyleLight16"/>
  <colors>
    <mruColors>
      <color rgb="FF0080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18</xdr:col>
      <xdr:colOff>66675</xdr:colOff>
      <xdr:row>1</xdr:row>
      <xdr:rowOff>76200</xdr:rowOff>
    </xdr:to>
    <xdr:sp macro="" textlink="">
      <xdr:nvSpPr>
        <xdr:cNvPr id="1025" name="Text Box 1">
          <a:extLst>
            <a:ext uri="{FF2B5EF4-FFF2-40B4-BE49-F238E27FC236}">
              <a16:creationId xmlns:a16="http://schemas.microsoft.com/office/drawing/2014/main" id="{00000000-0008-0000-0400-000001040000}"/>
            </a:ext>
          </a:extLst>
        </xdr:cNvPr>
        <xdr:cNvSpPr txBox="1">
          <a:spLocks noChangeArrowheads="1"/>
        </xdr:cNvSpPr>
      </xdr:nvSpPr>
      <xdr:spPr bwMode="auto">
        <a:xfrm>
          <a:off x="161925" y="0"/>
          <a:ext cx="1866900" cy="238125"/>
        </a:xfrm>
        <a:prstGeom prst="rect">
          <a:avLst/>
        </a:prstGeom>
        <a:noFill/>
        <a:ln w="9525">
          <a:noFill/>
          <a:miter lim="800000"/>
          <a:headEnd/>
          <a:tailEnd/>
        </a:ln>
      </xdr:spPr>
    </xdr:sp>
    <xdr:clientData/>
  </xdr:twoCellAnchor>
  <xdr:twoCellAnchor editAs="oneCell">
    <xdr:from>
      <xdr:col>38</xdr:col>
      <xdr:colOff>47625</xdr:colOff>
      <xdr:row>24</xdr:row>
      <xdr:rowOff>0</xdr:rowOff>
    </xdr:from>
    <xdr:to>
      <xdr:col>39</xdr:col>
      <xdr:colOff>19050</xdr:colOff>
      <xdr:row>25</xdr:row>
      <xdr:rowOff>76200</xdr:rowOff>
    </xdr:to>
    <xdr:sp macro="" textlink="">
      <xdr:nvSpPr>
        <xdr:cNvPr id="1026" name="Text Box 2">
          <a:extLst>
            <a:ext uri="{FF2B5EF4-FFF2-40B4-BE49-F238E27FC236}">
              <a16:creationId xmlns:a16="http://schemas.microsoft.com/office/drawing/2014/main" id="{00000000-0008-0000-0400-000002040000}"/>
            </a:ext>
          </a:extLst>
        </xdr:cNvPr>
        <xdr:cNvSpPr txBox="1">
          <a:spLocks noChangeArrowheads="1"/>
        </xdr:cNvSpPr>
      </xdr:nvSpPr>
      <xdr:spPr bwMode="auto">
        <a:xfrm>
          <a:off x="3686175" y="2295525"/>
          <a:ext cx="57150" cy="190500"/>
        </a:xfrm>
        <a:prstGeom prst="rect">
          <a:avLst/>
        </a:prstGeom>
        <a:noFill/>
        <a:ln w="9525">
          <a:noFill/>
          <a:miter lim="800000"/>
          <a:headEnd/>
          <a:tailEnd/>
        </a:ln>
      </xdr:spPr>
    </xdr:sp>
    <xdr:clientData/>
  </xdr:twoCellAnchor>
  <xdr:twoCellAnchor>
    <xdr:from>
      <xdr:col>1</xdr:col>
      <xdr:colOff>120015</xdr:colOff>
      <xdr:row>2</xdr:row>
      <xdr:rowOff>144780</xdr:rowOff>
    </xdr:from>
    <xdr:to>
      <xdr:col>28</xdr:col>
      <xdr:colOff>49513</xdr:colOff>
      <xdr:row>5</xdr:row>
      <xdr:rowOff>240</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262890" y="468630"/>
          <a:ext cx="2472673" cy="226935"/>
        </a:xfrm>
        <a:prstGeom prst="rect">
          <a:avLst/>
        </a:prstGeom>
        <a:noFill/>
        <a:ln w="9525">
          <a:noFill/>
          <a:miter lim="800000"/>
          <a:headEnd/>
          <a:tailEnd/>
        </a:ln>
      </xdr:spPr>
      <xdr:txBody>
        <a:bodyPr vertOverflow="clip" wrap="square" lIns="36576" tIns="27432" rIns="36576" bIns="0" anchor="t" upright="1"/>
        <a:lstStyle/>
        <a:p>
          <a:pPr algn="ctr" rtl="0">
            <a:defRPr sz="1000"/>
          </a:pPr>
          <a:r>
            <a:rPr lang="ru-RU" sz="1100" b="1" i="0" strike="noStrike">
              <a:solidFill>
                <a:srgbClr val="000000"/>
              </a:solidFill>
              <a:latin typeface="Arial Cyr"/>
            </a:rPr>
            <a:t>1.График учебного процесса</a:t>
          </a:r>
        </a:p>
      </xdr:txBody>
    </xdr:sp>
    <xdr:clientData/>
  </xdr:twoCellAnchor>
  <xdr:twoCellAnchor>
    <xdr:from>
      <xdr:col>82</xdr:col>
      <xdr:colOff>60960</xdr:colOff>
      <xdr:row>1</xdr:row>
      <xdr:rowOff>148590</xdr:rowOff>
    </xdr:from>
    <xdr:to>
      <xdr:col>93</xdr:col>
      <xdr:colOff>196252</xdr:colOff>
      <xdr:row>4</xdr:row>
      <xdr:rowOff>38320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8100060" y="310515"/>
          <a:ext cx="1611667" cy="375505"/>
        </a:xfrm>
        <a:prstGeom prst="rect">
          <a:avLst/>
        </a:prstGeom>
        <a:noFill/>
        <a:ln w="9525">
          <a:noFill/>
          <a:miter lim="800000"/>
          <a:headEnd/>
          <a:tailEnd/>
        </a:ln>
      </xdr:spPr>
      <xdr:txBody>
        <a:bodyPr vertOverflow="clip" wrap="square" lIns="36576" tIns="27432" rIns="36576" bIns="0" anchor="t" upright="1"/>
        <a:lstStyle/>
        <a:p>
          <a:pPr algn="ctr" rtl="0">
            <a:lnSpc>
              <a:spcPts val="1000"/>
            </a:lnSpc>
            <a:defRPr sz="1000"/>
          </a:pPr>
          <a:r>
            <a:rPr lang="ru-RU" sz="1100" b="1" i="0" strike="noStrike">
              <a:solidFill>
                <a:srgbClr val="000000"/>
              </a:solidFill>
              <a:latin typeface="Arial Cyr"/>
            </a:rPr>
            <a:t>2.Сводные данные по бюджету времени</a:t>
          </a:r>
        </a:p>
      </xdr:txBody>
    </xdr:sp>
    <xdr:clientData/>
  </xdr:twoCellAnchor>
  <xdr:twoCellAnchor>
    <xdr:from>
      <xdr:col>18</xdr:col>
      <xdr:colOff>0</xdr:colOff>
      <xdr:row>0</xdr:row>
      <xdr:rowOff>0</xdr:rowOff>
    </xdr:from>
    <xdr:to>
      <xdr:col>94</xdr:col>
      <xdr:colOff>354337</xdr:colOff>
      <xdr:row>3</xdr:row>
      <xdr:rowOff>135313</xdr:rowOff>
    </xdr:to>
    <xdr:sp macro="" textlink="">
      <xdr:nvSpPr>
        <xdr:cNvPr id="6" name="Rectangle 5">
          <a:extLst>
            <a:ext uri="{FF2B5EF4-FFF2-40B4-BE49-F238E27FC236}">
              <a16:creationId xmlns:a16="http://schemas.microsoft.com/office/drawing/2014/main" id="{00000000-0008-0000-0400-000006000000}"/>
            </a:ext>
          </a:extLst>
        </xdr:cNvPr>
        <xdr:cNvSpPr>
          <a:spLocks noChangeArrowheads="1"/>
        </xdr:cNvSpPr>
      </xdr:nvSpPr>
      <xdr:spPr bwMode="auto">
        <a:xfrm>
          <a:off x="1962150" y="0"/>
          <a:ext cx="8126737" cy="621088"/>
        </a:xfrm>
        <a:prstGeom prst="rect">
          <a:avLst/>
        </a:prstGeom>
        <a:noFill/>
        <a:ln w="9525">
          <a:noFill/>
          <a:miter lim="800000"/>
          <a:headEnd/>
          <a:tailEnd/>
        </a:ln>
      </xdr:spPr>
      <xdr:txBody>
        <a:bodyPr vertOverflow="clip" wrap="square" lIns="54864" tIns="41148" rIns="0" bIns="0" anchor="t" upright="1"/>
        <a:lstStyle/>
        <a:p>
          <a:pPr algn="l" rtl="0">
            <a:defRPr sz="1000"/>
          </a:pPr>
          <a:endParaRPr lang="ru-RU" sz="800" b="0" i="0" strike="noStrike">
            <a:solidFill>
              <a:srgbClr val="000000"/>
            </a:solidFill>
            <a:latin typeface="Arial Cyr"/>
          </a:endParaRPr>
        </a:p>
        <a:p>
          <a:pPr algn="l" rtl="0">
            <a:defRPr sz="1000"/>
          </a:pPr>
          <a:endParaRPr lang="ru-RU" sz="800" b="0" i="0" strike="noStrike">
            <a:solidFill>
              <a:srgbClr val="000000"/>
            </a:solidFill>
            <a:latin typeface="Arial Cyr"/>
          </a:endParaRPr>
        </a:p>
      </xdr:txBody>
    </xdr:sp>
    <xdr:clientData/>
  </xdr:twoCellAnchor>
  <xdr:twoCellAnchor>
    <xdr:from>
      <xdr:col>71</xdr:col>
      <xdr:colOff>19050</xdr:colOff>
      <xdr:row>0</xdr:row>
      <xdr:rowOff>0</xdr:rowOff>
    </xdr:from>
    <xdr:to>
      <xdr:col>93</xdr:col>
      <xdr:colOff>104775</xdr:colOff>
      <xdr:row>2</xdr:row>
      <xdr:rowOff>9525</xdr:rowOff>
    </xdr:to>
    <xdr:sp macro="" textlink="">
      <xdr:nvSpPr>
        <xdr:cNvPr id="1030" name="Text Box 6">
          <a:extLst>
            <a:ext uri="{FF2B5EF4-FFF2-40B4-BE49-F238E27FC236}">
              <a16:creationId xmlns:a16="http://schemas.microsoft.com/office/drawing/2014/main" id="{00000000-0008-0000-0400-000006040000}"/>
            </a:ext>
          </a:extLst>
        </xdr:cNvPr>
        <xdr:cNvSpPr txBox="1">
          <a:spLocks noChangeArrowheads="1"/>
        </xdr:cNvSpPr>
      </xdr:nvSpPr>
      <xdr:spPr bwMode="auto">
        <a:xfrm>
          <a:off x="6715125" y="0"/>
          <a:ext cx="3076575" cy="33337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51592</xdr:colOff>
      <xdr:row>0</xdr:row>
      <xdr:rowOff>87312</xdr:rowOff>
    </xdr:from>
    <xdr:to>
      <xdr:col>18</xdr:col>
      <xdr:colOff>214312</xdr:colOff>
      <xdr:row>16</xdr:row>
      <xdr:rowOff>1646464</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1592" y="87312"/>
          <a:ext cx="19294363" cy="57365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ru-RU" sz="1600" b="1">
              <a:solidFill>
                <a:schemeClr val="dk1"/>
              </a:solidFill>
              <a:latin typeface="Times New Roman" pitchFamily="18" charset="0"/>
              <a:ea typeface="+mn-ea"/>
              <a:cs typeface="Times New Roman" pitchFamily="18" charset="0"/>
            </a:rPr>
            <a:t>4. Пояснительная записка</a:t>
          </a:r>
          <a:endParaRPr lang="ru-RU" sz="1600">
            <a:latin typeface="Times New Roman" pitchFamily="18" charset="0"/>
            <a:cs typeface="Times New Roman" pitchFamily="18" charset="0"/>
          </a:endParaRPr>
        </a:p>
        <a:p>
          <a:r>
            <a:rPr lang="ru-RU" sz="1600" b="1">
              <a:solidFill>
                <a:schemeClr val="dk1"/>
              </a:solidFill>
              <a:latin typeface="Times New Roman" pitchFamily="18" charset="0"/>
              <a:ea typeface="+mn-ea"/>
              <a:cs typeface="Times New Roman" pitchFamily="18" charset="0"/>
            </a:rPr>
            <a:t> </a:t>
          </a:r>
          <a:r>
            <a:rPr lang="ru-RU" sz="1600">
              <a:solidFill>
                <a:schemeClr val="dk1"/>
              </a:solidFill>
              <a:latin typeface="Times New Roman" pitchFamily="18" charset="0"/>
              <a:ea typeface="+mn-ea"/>
              <a:cs typeface="Times New Roman" pitchFamily="18" charset="0"/>
            </a:rPr>
            <a:t> Настоящий учебный план основной профессиональной образовательной программы среднего профессионального образования  	Областного государственного бюджетного образовательного учреждения среднего профессионального образования «Черемховский горнотехнический колледж им. М.И. Щадова » разработан на основе Федерального государственного образовательного стандарта по специальности среднего профессионального образования (далее – СПО), утвержденного приказом Министерства образования и науки Российской Федерации № 187 от 17  марта  2010 г., зарегистр. Министерством юстиции (рег. № 17121 от 5 мая 2010 г.) 130406 Обогащение полезных ископаемых, Типового положения об образовательном учреждении среднего профессионального образования (среднем специальном учебном заведении), согласно Постановлению Правительства РФ от 18 июля 2008 г. № 543, Положения об учебной и производственной практике студентов (курсантов), осваивающих основные профессиональные образовательные программы среднего профессионального образования, согласно приказу Министерства образования и науки № ____</a:t>
          </a:r>
          <a:r>
            <a:rPr lang="ru-RU" sz="1600" baseline="0">
              <a:solidFill>
                <a:schemeClr val="dk1"/>
              </a:solidFill>
              <a:latin typeface="Times New Roman" pitchFamily="18" charset="0"/>
              <a:ea typeface="+mn-ea"/>
              <a:cs typeface="Times New Roman" pitchFamily="18" charset="0"/>
            </a:rPr>
            <a:t> </a:t>
          </a:r>
          <a:r>
            <a:rPr lang="ru-RU" sz="1600">
              <a:solidFill>
                <a:schemeClr val="dk1"/>
              </a:solidFill>
              <a:latin typeface="Times New Roman" pitchFamily="18" charset="0"/>
              <a:ea typeface="+mn-ea"/>
              <a:cs typeface="Times New Roman" pitchFamily="18" charset="0"/>
            </a:rPr>
            <a:t> от "____" ___________ 20_____ г. </a:t>
          </a:r>
        </a:p>
        <a:p>
          <a:pPr marL="0" marR="0" indent="0" defTabSz="914400" eaLnBrk="1" fontAlgn="auto" latinLnBrk="0" hangingPunct="1">
            <a:lnSpc>
              <a:spcPct val="100000"/>
            </a:lnSpc>
            <a:spcBef>
              <a:spcPts val="0"/>
            </a:spcBef>
            <a:spcAft>
              <a:spcPts val="0"/>
            </a:spcAft>
            <a:buClrTx/>
            <a:buSzTx/>
            <a:buFontTx/>
            <a:buNone/>
            <a:tabLst/>
            <a:defRPr/>
          </a:pPr>
          <a:r>
            <a:rPr lang="ru-RU" sz="1600">
              <a:solidFill>
                <a:schemeClr val="dk1"/>
              </a:solidFill>
              <a:latin typeface="Times New Roman" pitchFamily="18" charset="0"/>
              <a:ea typeface="+mn-ea"/>
              <a:cs typeface="Times New Roman" pitchFamily="18" charset="0"/>
            </a:rPr>
            <a:t>В соответствии с Федеральным законом "Об образовании"  от 29.12.2012 г., </a:t>
          </a:r>
          <a:r>
            <a:rPr lang="ru-RU" sz="1600">
              <a:solidFill>
                <a:schemeClr val="dk1"/>
              </a:solidFill>
              <a:effectLst/>
              <a:latin typeface="Times New Roman" pitchFamily="18" charset="0"/>
              <a:ea typeface="+mn-ea"/>
              <a:cs typeface="Times New Roman" pitchFamily="18" charset="0"/>
            </a:rPr>
            <a:t>Приказа</a:t>
          </a:r>
          <a:r>
            <a:rPr lang="ru-RU" sz="1600" baseline="0">
              <a:solidFill>
                <a:schemeClr val="dk1"/>
              </a:solidFill>
              <a:effectLst/>
              <a:latin typeface="Times New Roman" pitchFamily="18" charset="0"/>
              <a:ea typeface="+mn-ea"/>
              <a:cs typeface="Times New Roman" pitchFamily="18" charset="0"/>
            </a:rPr>
            <a:t>   </a:t>
          </a:r>
          <a:r>
            <a:rPr lang="ru-RU" sz="1600">
              <a:solidFill>
                <a:schemeClr val="dk1"/>
              </a:solidFill>
              <a:effectLst/>
              <a:latin typeface="Times New Roman" pitchFamily="18" charset="0"/>
              <a:ea typeface="+mn-ea"/>
              <a:cs typeface="Times New Roman" pitchFamily="18" charset="0"/>
            </a:rPr>
            <a:t>Министерства образования и науки Российской Федерации  «Об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 № ______ от «____» ___________________ 2013 г.</a:t>
          </a:r>
          <a:endParaRPr lang="ru-RU" sz="1600">
            <a:effectLst/>
            <a:latin typeface="Times New Roman" pitchFamily="18" charset="0"/>
            <a:cs typeface="Times New Roman" pitchFamily="18" charset="0"/>
          </a:endParaRPr>
        </a:p>
        <a:p>
          <a:r>
            <a:rPr lang="ru-RU" sz="1600">
              <a:solidFill>
                <a:schemeClr val="dk1"/>
              </a:solidFill>
              <a:latin typeface="Times New Roman" pitchFamily="18" charset="0"/>
              <a:ea typeface="+mn-ea"/>
              <a:cs typeface="Times New Roman" pitchFamily="18" charset="0"/>
            </a:rPr>
            <a:t>Заключение экспертной комиссии регистрационный номер лицензии _____ от "____" _________ 20 ____ г. Протокол заседания президиума экспертного совета ФГУ ФИРО "____" _________ 20____ г. № ____.</a:t>
          </a:r>
          <a:endParaRPr lang="ru-RU" sz="1600">
            <a:latin typeface="Times New Roman" pitchFamily="18" charset="0"/>
            <a:cs typeface="Times New Roman" pitchFamily="18" charset="0"/>
          </a:endParaRPr>
        </a:p>
        <a:p>
          <a:r>
            <a:rPr lang="ru-RU" sz="1400" b="1">
              <a:solidFill>
                <a:schemeClr val="dk1"/>
              </a:solidFill>
              <a:effectLst/>
              <a:latin typeface="Times New Roman" pitchFamily="18" charset="0"/>
              <a:ea typeface="+mn-ea"/>
              <a:cs typeface="Times New Roman" pitchFamily="18" charset="0"/>
            </a:rPr>
            <a:t>Организация учебного процесса и режим занятий</a:t>
          </a:r>
          <a:endParaRPr lang="ru-RU" sz="1400">
            <a:effectLst/>
            <a:latin typeface="Times New Roman" pitchFamily="18" charset="0"/>
            <a:cs typeface="Times New Roman" pitchFamily="18" charset="0"/>
          </a:endParaRPr>
        </a:p>
        <a:p>
          <a:r>
            <a:rPr lang="ru-RU" sz="1600">
              <a:solidFill>
                <a:schemeClr val="dk1"/>
              </a:solidFill>
              <a:effectLst/>
              <a:latin typeface="Times New Roman" pitchFamily="18" charset="0"/>
              <a:ea typeface="+mn-ea"/>
              <a:cs typeface="Times New Roman" pitchFamily="18" charset="0"/>
            </a:rPr>
            <a:t>Настоящий рабочий учебный план вводится с 01.09.2013 г.</a:t>
          </a:r>
          <a:endParaRPr lang="ru-RU" sz="1600">
            <a:effectLst/>
            <a:latin typeface="Times New Roman" pitchFamily="18" charset="0"/>
            <a:cs typeface="Times New Roman" pitchFamily="18" charset="0"/>
          </a:endParaRPr>
        </a:p>
        <a:p>
          <a:r>
            <a:rPr lang="ru-RU" sz="1600">
              <a:solidFill>
                <a:schemeClr val="dk1"/>
              </a:solidFill>
              <a:effectLst/>
              <a:latin typeface="Times New Roman" pitchFamily="18" charset="0"/>
              <a:ea typeface="+mn-ea"/>
              <a:cs typeface="Times New Roman" pitchFamily="18" charset="0"/>
            </a:rPr>
            <a:t>Начало учебного года устанавливается образовательным учреждением, не позднее 1 декабря.</a:t>
          </a:r>
          <a:endParaRPr lang="ru-RU" sz="1600">
            <a:effectLst/>
            <a:latin typeface="Times New Roman" pitchFamily="18" charset="0"/>
            <a:cs typeface="Times New Roman" pitchFamily="18" charset="0"/>
          </a:endParaRPr>
        </a:p>
        <a:p>
          <a:r>
            <a:rPr lang="ru-RU" sz="1600">
              <a:solidFill>
                <a:schemeClr val="dk1"/>
              </a:solidFill>
              <a:effectLst/>
              <a:latin typeface="Times New Roman" pitchFamily="18" charset="0"/>
              <a:ea typeface="+mn-ea"/>
              <a:cs typeface="Times New Roman" pitchFamily="18" charset="0"/>
            </a:rPr>
            <a:t>Наименование циклов, разделов, профессиональных модулей, дисциплин, междисциплинарных курсов и их группирование идентично учебным планам для очной формы обучения.</a:t>
          </a:r>
          <a:endParaRPr lang="ru-RU" sz="1600">
            <a:effectLst/>
            <a:latin typeface="Times New Roman" pitchFamily="18" charset="0"/>
            <a:cs typeface="Times New Roman" pitchFamily="18" charset="0"/>
          </a:endParaRPr>
        </a:p>
        <a:p>
          <a:r>
            <a:rPr lang="ru-RU" sz="1600">
              <a:solidFill>
                <a:schemeClr val="dk1"/>
              </a:solidFill>
              <a:effectLst/>
              <a:latin typeface="Times New Roman" pitchFamily="18" charset="0"/>
              <a:ea typeface="+mn-ea"/>
              <a:cs typeface="Times New Roman" pitchFamily="18" charset="0"/>
            </a:rPr>
            <a:t>Объем обязательных (аудиторных) учебных занятий студентов в учебном году в период лабораторно-экзаменационных сессий составляет не более 160 часов, продолжительность учебной недели - шестидневная, продолжительность занятий: предусмотрена группировка парами (1 час 30 мин).</a:t>
          </a:r>
          <a:endParaRPr lang="ru-RU" sz="1600">
            <a:effectLst/>
            <a:latin typeface="Times New Roman" pitchFamily="18" charset="0"/>
            <a:cs typeface="Times New Roman" pitchFamily="18" charset="0"/>
          </a:endParaRPr>
        </a:p>
        <a:p>
          <a:r>
            <a:rPr lang="ru-RU" sz="1600">
              <a:solidFill>
                <a:schemeClr val="dk1"/>
              </a:solidFill>
              <a:effectLst/>
              <a:latin typeface="Times New Roman" pitchFamily="18" charset="0"/>
              <a:ea typeface="+mn-ea"/>
              <a:cs typeface="Times New Roman" pitchFamily="18" charset="0"/>
            </a:rPr>
            <a:t>В общую продолжительность лабораторно-экзаменационной сессии включены обязательные учебные (аудиторные) занятия (обзорные, установочные, практические занятия, лабораторные работы), курсовые работы, промежуточная аттестация, консультации, дни отдыха.</a:t>
          </a:r>
          <a:endParaRPr lang="ru-RU" sz="1600">
            <a:effectLst/>
            <a:latin typeface="Times New Roman" pitchFamily="18" charset="0"/>
            <a:cs typeface="Times New Roman" pitchFamily="18" charset="0"/>
          </a:endParaRPr>
        </a:p>
        <a:p>
          <a:r>
            <a:rPr lang="ru-RU" sz="1600">
              <a:solidFill>
                <a:schemeClr val="dk1"/>
              </a:solidFill>
              <a:effectLst/>
              <a:latin typeface="Times New Roman" pitchFamily="18" charset="0"/>
              <a:ea typeface="+mn-ea"/>
              <a:cs typeface="Times New Roman" pitchFamily="18" charset="0"/>
            </a:rPr>
            <a:t>Формы и процедуры текущего контроля знаний: устный, письменный или тестовый опрос; контрольная, практическая или лабораторная работа, реферат, курсовая работа и т.д. определяются преподавателем, согласуются с цикловыми  комиссиями и проводятся за счет часов, отведенных на освоение  соответствующего модуля или дисциплины.</a:t>
          </a:r>
          <a:endParaRPr lang="ru-RU" sz="1600">
            <a:effectLst/>
            <a:latin typeface="Times New Roman" pitchFamily="18" charset="0"/>
            <a:cs typeface="Times New Roman" pitchFamily="18" charset="0"/>
          </a:endParaRPr>
        </a:p>
        <a:p>
          <a:r>
            <a:rPr lang="ru-RU" sz="1600">
              <a:solidFill>
                <a:schemeClr val="dk1"/>
              </a:solidFill>
              <a:effectLst/>
              <a:latin typeface="Times New Roman" pitchFamily="18" charset="0"/>
              <a:ea typeface="+mn-ea"/>
              <a:cs typeface="Times New Roman" pitchFamily="18" charset="0"/>
            </a:rPr>
            <a:t>Консультации, предусмотренные учебным планом, определяются образовательным учреждением из расчета 4 часа в год на каждого студента. Формы проведения консультаций (групповые, индивидуальные, письменные, устные и тд.) определяются преподавателем и согласуются с цикловыми комиссиями и проводятся в свободное от занятий время.</a:t>
          </a:r>
          <a:endParaRPr lang="ru-RU" sz="1600">
            <a:effectLst/>
            <a:latin typeface="Times New Roman" pitchFamily="18" charset="0"/>
            <a:cs typeface="Times New Roman" pitchFamily="18" charset="0"/>
          </a:endParaRPr>
        </a:p>
        <a:p>
          <a:r>
            <a:rPr lang="ru-RU" sz="1600">
              <a:solidFill>
                <a:schemeClr val="dk1"/>
              </a:solidFill>
              <a:effectLst/>
              <a:latin typeface="Times New Roman" pitchFamily="18" charset="0"/>
              <a:ea typeface="+mn-ea"/>
              <a:cs typeface="Times New Roman" pitchFamily="18" charset="0"/>
            </a:rPr>
            <a:t>Программа дисциплины "Физическая культура" реализуется студентами самостоятельно за счет различных форм внеучебных занятий в спортивных секциях, клубах и т.д. в течение всего периода обучения. По результатам прохождения программы студенты сдают дифференцированный зачет.</a:t>
          </a:r>
          <a:endParaRPr lang="ru-RU" sz="1600">
            <a:effectLst/>
            <a:latin typeface="Times New Roman" pitchFamily="18" charset="0"/>
            <a:cs typeface="Times New Roman" pitchFamily="18" charset="0"/>
          </a:endParaRPr>
        </a:p>
        <a:p>
          <a:endParaRPr lang="ru-RU" sz="1400">
            <a:solidFill>
              <a:schemeClr val="dk1"/>
            </a:solidFill>
            <a:latin typeface="Times New Roman" pitchFamily="18" charset="0"/>
            <a:ea typeface="+mn-ea"/>
            <a:cs typeface="Times New Roman" pitchFamily="18" charset="0"/>
          </a:endParaRPr>
        </a:p>
        <a:p>
          <a:r>
            <a:rPr lang="ru-RU" sz="1600">
              <a:solidFill>
                <a:schemeClr val="dk1"/>
              </a:solidFill>
              <a:latin typeface="Times New Roman" pitchFamily="18" charset="0"/>
              <a:ea typeface="+mn-ea"/>
              <a:cs typeface="Times New Roman" pitchFamily="18" charset="0"/>
            </a:rPr>
            <a:t>Планом предусмотрены два  курсовых проекта по следующим междисциплинарным курсам: МДК 01.02 Технологический процесс обогащения полезных ископаемых; МДК 03.01 Организация и управление производственным подразделением.</a:t>
          </a:r>
          <a:endParaRPr lang="ru-RU" sz="1600">
            <a:latin typeface="Times New Roman" pitchFamily="18" charset="0"/>
            <a:cs typeface="Times New Roman" pitchFamily="18" charset="0"/>
          </a:endParaRPr>
        </a:p>
        <a:p>
          <a:r>
            <a:rPr lang="ru-RU" sz="1600" b="1">
              <a:solidFill>
                <a:schemeClr val="dk1"/>
              </a:solidFill>
              <a:latin typeface="Times New Roman" pitchFamily="18" charset="0"/>
              <a:ea typeface="+mn-ea"/>
              <a:cs typeface="Times New Roman" pitchFamily="18" charset="0"/>
            </a:rPr>
            <a:t>Предусмотрено проведение следующих практик:</a:t>
          </a:r>
          <a:endParaRPr lang="ru-RU" sz="1600">
            <a:latin typeface="Times New Roman" pitchFamily="18" charset="0"/>
            <a:cs typeface="Times New Roman" pitchFamily="18" charset="0"/>
          </a:endParaRPr>
        </a:p>
        <a:p>
          <a:endParaRPr lang="ru-RU" sz="1100"/>
        </a:p>
      </xdr:txBody>
    </xdr:sp>
    <xdr:clientData/>
  </xdr:twoCellAnchor>
  <xdr:twoCellAnchor>
    <xdr:from>
      <xdr:col>0</xdr:col>
      <xdr:colOff>79374</xdr:colOff>
      <xdr:row>30</xdr:row>
      <xdr:rowOff>79375</xdr:rowOff>
    </xdr:from>
    <xdr:to>
      <xdr:col>13</xdr:col>
      <xdr:colOff>31749</xdr:colOff>
      <xdr:row>35</xdr:row>
      <xdr:rowOff>79375</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79374" y="8953500"/>
          <a:ext cx="159543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ru-RU" sz="1600">
              <a:solidFill>
                <a:schemeClr val="dk1"/>
              </a:solidFill>
              <a:latin typeface="Times New Roman" pitchFamily="18" charset="0"/>
              <a:ea typeface="+mn-ea"/>
              <a:cs typeface="Times New Roman" pitchFamily="18" charset="0"/>
            </a:rPr>
            <a:t>Учебная практика проводится в учебных, учебно-производственных мастерских, лабораториях колледжа. Учебная практика проводится мастерами производственного обучения и (или) преподавателями дисциплин и модулей профессионального цикла.</a:t>
          </a:r>
          <a:endParaRPr lang="ru-RU" sz="1600">
            <a:latin typeface="Times New Roman" pitchFamily="18" charset="0"/>
            <a:cs typeface="Times New Roman" pitchFamily="18" charset="0"/>
          </a:endParaRPr>
        </a:p>
        <a:p>
          <a:r>
            <a:rPr lang="ru-RU" sz="1600">
              <a:solidFill>
                <a:schemeClr val="dk1"/>
              </a:solidFill>
              <a:latin typeface="Times New Roman" pitchFamily="18" charset="0"/>
              <a:ea typeface="+mn-ea"/>
              <a:cs typeface="Times New Roman" pitchFamily="18" charset="0"/>
            </a:rPr>
            <a:t>Учебная практика и практика по профилю специальности проводятся концентрированно в несколько периодов.</a:t>
          </a:r>
          <a:endParaRPr lang="ru-RU" sz="1600">
            <a:latin typeface="Times New Roman" pitchFamily="18" charset="0"/>
            <a:cs typeface="Times New Roman" pitchFamily="18" charset="0"/>
          </a:endParaRPr>
        </a:p>
        <a:p>
          <a:endParaRPr lang="ru-RU" sz="1100"/>
        </a:p>
      </xdr:txBody>
    </xdr:sp>
    <xdr:clientData/>
  </xdr:twoCellAnchor>
  <xdr:twoCellAnchor>
    <xdr:from>
      <xdr:col>0</xdr:col>
      <xdr:colOff>142874</xdr:colOff>
      <xdr:row>35</xdr:row>
      <xdr:rowOff>63500</xdr:rowOff>
    </xdr:from>
    <xdr:to>
      <xdr:col>18</xdr:col>
      <xdr:colOff>119061</xdr:colOff>
      <xdr:row>44</xdr:row>
      <xdr:rowOff>108857</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42874" y="12446000"/>
          <a:ext cx="19107830" cy="22088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ru-RU" sz="1600">
              <a:solidFill>
                <a:schemeClr val="dk1"/>
              </a:solidFill>
              <a:latin typeface="Times New Roman" pitchFamily="18" charset="0"/>
              <a:ea typeface="+mn-ea"/>
              <a:cs typeface="Times New Roman" pitchFamily="18" charset="0"/>
            </a:rPr>
            <a:t>Практика по профилю специальности  проводится в организациях различных организационно-правовых форм, преддипломная практика – в организациях, направление деятельности которых соответствует профилю подготовки  студентов  и тематике дипломного проекта на основе прямых договоров, заключаемых между организацией и колледжем.</a:t>
          </a:r>
          <a:endParaRPr lang="ru-RU" sz="1600">
            <a:latin typeface="Times New Roman" pitchFamily="18" charset="0"/>
            <a:cs typeface="Times New Roman" pitchFamily="18" charset="0"/>
          </a:endParaRPr>
        </a:p>
        <a:p>
          <a:r>
            <a:rPr lang="ru-RU" sz="1600">
              <a:solidFill>
                <a:schemeClr val="dk1"/>
              </a:solidFill>
              <a:latin typeface="Times New Roman" pitchFamily="18" charset="0"/>
              <a:ea typeface="+mn-ea"/>
              <a:cs typeface="Times New Roman" pitchFamily="18" charset="0"/>
            </a:rPr>
            <a:t>Преддипломная практика проводится непрерывно после освоения учебной практики и практики по профилю специальности. В рамках профессионального модуля ПМ. 04 предусмотрено освоение рабочей профессии грохотовщик, дробильщик, машинист конвейера. По результатам освоения модуля ОПОП СПО, который включают в себя производственную практику (по профилю специальности), студент получает документ (свидетельство) об уровне квалификации. Присвоение квалификации по рабочей профессии </a:t>
          </a:r>
          <a:r>
            <a:rPr lang="ru-RU" sz="1600">
              <a:solidFill>
                <a:schemeClr val="dk1"/>
              </a:solidFill>
              <a:effectLst/>
              <a:latin typeface="Times New Roman" pitchFamily="18" charset="0"/>
              <a:ea typeface="+mn-ea"/>
              <a:cs typeface="Times New Roman" pitchFamily="18" charset="0"/>
            </a:rPr>
            <a:t>грохотовщик, дробильщик, машинист конвейера </a:t>
          </a:r>
          <a:r>
            <a:rPr lang="ru-RU" sz="1600">
              <a:solidFill>
                <a:srgbClr val="FF0000"/>
              </a:solidFill>
              <a:latin typeface="Times New Roman" pitchFamily="18" charset="0"/>
              <a:ea typeface="+mn-ea"/>
              <a:cs typeface="Times New Roman" pitchFamily="18" charset="0"/>
            </a:rPr>
            <a:t> </a:t>
          </a:r>
          <a:r>
            <a:rPr lang="ru-RU" sz="1600">
              <a:solidFill>
                <a:schemeClr val="dk1"/>
              </a:solidFill>
              <a:latin typeface="Times New Roman" pitchFamily="18" charset="0"/>
              <a:ea typeface="+mn-ea"/>
              <a:cs typeface="Times New Roman" pitchFamily="18" charset="0"/>
            </a:rPr>
            <a:t>проводится с участием работодателей.</a:t>
          </a:r>
          <a:endParaRPr lang="ru-RU" sz="1600">
            <a:latin typeface="Times New Roman" pitchFamily="18" charset="0"/>
            <a:cs typeface="Times New Roman" pitchFamily="18" charset="0"/>
          </a:endParaRPr>
        </a:p>
        <a:p>
          <a:r>
            <a:rPr lang="ru-RU" sz="1600">
              <a:solidFill>
                <a:schemeClr val="dk1"/>
              </a:solidFill>
              <a:latin typeface="Times New Roman" pitchFamily="18" charset="0"/>
              <a:ea typeface="+mn-ea"/>
              <a:cs typeface="Times New Roman" pitchFamily="18" charset="0"/>
            </a:rPr>
            <a:t>Организацию и руководство практикой по профилю специальности и преддипломной практикой осуществляют руководители практики от колледжа и от организации.</a:t>
          </a:r>
          <a:endParaRPr lang="ru-RU" sz="1600">
            <a:latin typeface="Times New Roman" pitchFamily="18" charset="0"/>
            <a:cs typeface="Times New Roman" pitchFamily="18" charset="0"/>
          </a:endParaRPr>
        </a:p>
        <a:p>
          <a:r>
            <a:rPr lang="ru-RU" sz="1600">
              <a:solidFill>
                <a:schemeClr val="dk1"/>
              </a:solidFill>
              <a:latin typeface="Times New Roman" pitchFamily="18" charset="0"/>
              <a:ea typeface="+mn-ea"/>
              <a:cs typeface="Times New Roman" pitchFamily="18" charset="0"/>
            </a:rPr>
            <a:t> </a:t>
          </a:r>
          <a:r>
            <a:rPr lang="ru-RU" sz="1600" b="1">
              <a:solidFill>
                <a:schemeClr val="dk1"/>
              </a:solidFill>
              <a:latin typeface="Times New Roman" pitchFamily="18" charset="0"/>
              <a:ea typeface="+mn-ea"/>
              <a:cs typeface="Times New Roman" pitchFamily="18" charset="0"/>
            </a:rPr>
            <a:t>4.1. Формирование вариативной части ОПО</a:t>
          </a:r>
          <a:endParaRPr lang="ru-RU" sz="1600">
            <a:latin typeface="Times New Roman" pitchFamily="18" charset="0"/>
            <a:cs typeface="Times New Roman" pitchFamily="18" charset="0"/>
          </a:endParaRPr>
        </a:p>
        <a:p>
          <a:r>
            <a:rPr lang="ru-RU" sz="1600">
              <a:solidFill>
                <a:schemeClr val="dk1"/>
              </a:solidFill>
              <a:latin typeface="Times New Roman" pitchFamily="18" charset="0"/>
              <a:ea typeface="+mn-ea"/>
              <a:cs typeface="Times New Roman" pitchFamily="18" charset="0"/>
            </a:rPr>
            <a:t>Объем вариативной части ОПОП составляет 900 часов и использован следующим образом:</a:t>
          </a:r>
          <a:endParaRPr lang="ru-RU" sz="1600">
            <a:latin typeface="Times New Roman" pitchFamily="18" charset="0"/>
            <a:cs typeface="Times New Roman" pitchFamily="18" charset="0"/>
          </a:endParaRPr>
        </a:p>
        <a:p>
          <a:endParaRPr lang="ru-RU" sz="1100"/>
        </a:p>
      </xdr:txBody>
    </xdr:sp>
    <xdr:clientData/>
  </xdr:twoCellAnchor>
  <xdr:twoCellAnchor>
    <xdr:from>
      <xdr:col>0</xdr:col>
      <xdr:colOff>3969</xdr:colOff>
      <xdr:row>86</xdr:row>
      <xdr:rowOff>35718</xdr:rowOff>
    </xdr:from>
    <xdr:to>
      <xdr:col>18</xdr:col>
      <xdr:colOff>404812</xdr:colOff>
      <xdr:row>130</xdr:row>
      <xdr:rowOff>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3969" y="32254031"/>
          <a:ext cx="19617531" cy="87749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ru-RU" sz="1800">
              <a:solidFill>
                <a:schemeClr val="dk1"/>
              </a:solidFill>
              <a:latin typeface="Times New Roman" pitchFamily="18" charset="0"/>
              <a:ea typeface="+mn-ea"/>
              <a:cs typeface="Times New Roman" pitchFamily="18" charset="0"/>
            </a:rPr>
            <a:t>Дисциплина История Иркутской области введена на основании Распоряжения Министерства образования Иркутской области «Об утверждении программ регионального компонента» № 942 – мр от 22.08.2011 г. </a:t>
          </a:r>
          <a:endParaRPr lang="ru-RU" sz="1800">
            <a:latin typeface="Times New Roman" pitchFamily="18" charset="0"/>
            <a:cs typeface="Times New Roman" pitchFamily="18" charset="0"/>
          </a:endParaRPr>
        </a:p>
        <a:p>
          <a:r>
            <a:rPr lang="ru-RU" sz="1800">
              <a:solidFill>
                <a:schemeClr val="dk1"/>
              </a:solidFill>
              <a:latin typeface="Times New Roman" pitchFamily="18" charset="0"/>
              <a:ea typeface="+mn-ea"/>
              <a:cs typeface="Times New Roman" pitchFamily="18" charset="0"/>
            </a:rPr>
            <a:t> </a:t>
          </a:r>
          <a:r>
            <a:rPr lang="ru-RU" sz="1800" b="1">
              <a:solidFill>
                <a:schemeClr val="dk1"/>
              </a:solidFill>
              <a:latin typeface="Times New Roman" pitchFamily="18" charset="0"/>
              <a:ea typeface="+mn-ea"/>
              <a:cs typeface="Times New Roman" pitchFamily="18" charset="0"/>
            </a:rPr>
            <a:t>4.4. Формы проведения промежуточной аттестации</a:t>
          </a:r>
          <a:endParaRPr lang="ru-RU" sz="1800">
            <a:latin typeface="Times New Roman" pitchFamily="18" charset="0"/>
            <a:cs typeface="Times New Roman" pitchFamily="18" charset="0"/>
          </a:endParaRPr>
        </a:p>
        <a:p>
          <a:r>
            <a:rPr lang="ru-RU" sz="1800">
              <a:solidFill>
                <a:schemeClr val="dk1"/>
              </a:solidFill>
              <a:latin typeface="Times New Roman" pitchFamily="18" charset="0"/>
              <a:ea typeface="+mn-ea"/>
              <a:cs typeface="Times New Roman" pitchFamily="18" charset="0"/>
            </a:rPr>
            <a:t>Промежуточная аттестация по дисциплинам профессионального цикла и циклов ОГСЭ и ЕН предусмотрена в форме зачета, дифференцированного зачета, которые проводятся за счет времени, отведенного на изучение дисциплины, МДК или практики. Экзамены проводятся за счет времени, выделенного ФГОС СПО. По профессиональным модулям предусмотрены квалификационные экзамены, которые представляют собой форму независимой оценки результатов обучения с участием работодателей. Экзамен (квалификационный) проверяет готовность обучающегося к выполнению указанного вида профессиональной деятельности и сформированность у него компетенций, определенных в разделе «Требования к результатам освоения ОПОП» ФГОС СПО. Итогом проверки является однозначное решение» «вид профессиональной деятельности освоен/не освоен» В зачетной книжке запись будет иметь вид: «ВПД освоен» или «ВПД не освоен».</a:t>
          </a:r>
          <a:endParaRPr lang="ru-RU" sz="1800">
            <a:latin typeface="Times New Roman" pitchFamily="18" charset="0"/>
            <a:cs typeface="Times New Roman" pitchFamily="18" charset="0"/>
          </a:endParaRPr>
        </a:p>
        <a:p>
          <a:r>
            <a:rPr lang="ru-RU" sz="1800">
              <a:solidFill>
                <a:schemeClr val="dk1"/>
              </a:solidFill>
              <a:latin typeface="Times New Roman" pitchFamily="18" charset="0"/>
              <a:ea typeface="+mn-ea"/>
              <a:cs typeface="Times New Roman" pitchFamily="18" charset="0"/>
            </a:rPr>
            <a:t>Знания и умения выпускников определяются оценками «отлично», «хорошо», «удовлетворительно» и «зачтено» («зачет»).</a:t>
          </a:r>
          <a:endParaRPr lang="ru-RU" sz="1800">
            <a:latin typeface="Times New Roman" pitchFamily="18" charset="0"/>
            <a:cs typeface="Times New Roman" pitchFamily="18" charset="0"/>
          </a:endParaRPr>
        </a:p>
        <a:p>
          <a:r>
            <a:rPr lang="ru-RU" sz="1800">
              <a:solidFill>
                <a:schemeClr val="dk1"/>
              </a:solidFill>
              <a:latin typeface="Times New Roman" pitchFamily="18" charset="0"/>
              <a:ea typeface="+mn-ea"/>
              <a:cs typeface="Times New Roman" pitchFamily="18" charset="0"/>
            </a:rPr>
            <a:t> </a:t>
          </a:r>
          <a:r>
            <a:rPr lang="ru-RU" sz="1800" b="1">
              <a:solidFill>
                <a:schemeClr val="dk1"/>
              </a:solidFill>
              <a:latin typeface="Times New Roman" pitchFamily="18" charset="0"/>
              <a:ea typeface="+mn-ea"/>
              <a:cs typeface="Times New Roman" pitchFamily="18" charset="0"/>
            </a:rPr>
            <a:t>4.5. Формы проведения государственной (итоговой) аттестации (ГИА)</a:t>
          </a:r>
          <a:endParaRPr lang="ru-RU" sz="1800">
            <a:latin typeface="Times New Roman" pitchFamily="18" charset="0"/>
            <a:cs typeface="Times New Roman" pitchFamily="18" charset="0"/>
          </a:endParaRPr>
        </a:p>
        <a:p>
          <a:r>
            <a:rPr lang="ru-RU" sz="1800">
              <a:solidFill>
                <a:schemeClr val="dk1"/>
              </a:solidFill>
              <a:latin typeface="Times New Roman" pitchFamily="18" charset="0"/>
              <a:ea typeface="+mn-ea"/>
              <a:cs typeface="Times New Roman" pitchFamily="18" charset="0"/>
            </a:rPr>
            <a:t>Формой итоговой аттестации является подготовка и защита выпускной квалификационной работы в форме дипломного проекта. Тематика выпускных квалификационных работ определяется преподавателями выпускающей цикловой комиссии и согласовывается с председателем ГАК. Задание на выполнение дипломного проекта выдается студенту не позднее, чем за две недели до начала преддипломной практики. Ход выполнения дипломного проекта контролируется руководителем дипломного проекта и заведующим отделением согласно утвержденному графику. Защита дипломных проектов осуществляется на заседании государственной аттестационной комиссии.</a:t>
          </a:r>
          <a:endParaRPr lang="ru-RU" sz="1800">
            <a:latin typeface="Times New Roman" pitchFamily="18" charset="0"/>
            <a:cs typeface="Times New Roman" pitchFamily="18" charset="0"/>
          </a:endParaRPr>
        </a:p>
        <a:p>
          <a:r>
            <a:rPr lang="ru-RU" sz="1800">
              <a:solidFill>
                <a:schemeClr val="dk1"/>
              </a:solidFill>
              <a:latin typeface="+mn-lt"/>
              <a:ea typeface="+mn-ea"/>
              <a:cs typeface="+mn-cs"/>
            </a:rPr>
            <a:t> </a:t>
          </a:r>
          <a:endParaRPr lang="ru-RU" sz="1800"/>
        </a:p>
        <a:p>
          <a:endParaRPr lang="ru-RU" sz="18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view="pageBreakPreview" topLeftCell="A10" zoomScaleSheetLayoutView="100" workbookViewId="0">
      <selection activeCell="G30" sqref="G30:K30"/>
    </sheetView>
  </sheetViews>
  <sheetFormatPr defaultRowHeight="18.75" x14ac:dyDescent="0.3"/>
  <cols>
    <col min="1" max="3" width="9.140625" style="1"/>
    <col min="4" max="4" width="11.7109375" style="1" customWidth="1"/>
    <col min="5" max="5" width="5.5703125" style="1" customWidth="1"/>
    <col min="6" max="6" width="7.42578125" style="1" customWidth="1"/>
    <col min="7" max="8" width="9.140625" style="1"/>
    <col min="9" max="9" width="6.140625" style="1" customWidth="1"/>
    <col min="10" max="10" width="17.140625" style="1" customWidth="1"/>
    <col min="11" max="11" width="11.28515625" style="1" hidden="1" customWidth="1"/>
    <col min="12" max="16384" width="9.140625" style="1"/>
  </cols>
  <sheetData>
    <row r="1" spans="1:11" x14ac:dyDescent="0.3">
      <c r="A1" s="2"/>
      <c r="B1" s="2"/>
      <c r="C1" s="2"/>
      <c r="D1" s="2"/>
      <c r="E1" s="2"/>
      <c r="F1" s="2"/>
      <c r="G1" s="410" t="s">
        <v>7</v>
      </c>
      <c r="H1" s="410"/>
      <c r="I1" s="410"/>
      <c r="J1" s="410"/>
      <c r="K1" s="410"/>
    </row>
    <row r="2" spans="1:11" x14ac:dyDescent="0.3">
      <c r="A2" s="2"/>
      <c r="B2" s="2"/>
      <c r="C2" s="2"/>
      <c r="D2" s="2"/>
      <c r="E2" s="2"/>
      <c r="F2" s="2"/>
      <c r="G2" s="408" t="s">
        <v>348</v>
      </c>
      <c r="H2" s="408"/>
      <c r="I2" s="408"/>
      <c r="J2" s="408"/>
      <c r="K2" s="2"/>
    </row>
    <row r="3" spans="1:11" x14ac:dyDescent="0.3">
      <c r="A3" s="2"/>
      <c r="B3" s="2"/>
      <c r="C3" s="2"/>
      <c r="D3" s="2"/>
      <c r="E3" s="2"/>
      <c r="F3" s="2"/>
      <c r="G3" s="3" t="s">
        <v>349</v>
      </c>
      <c r="H3" s="3"/>
      <c r="I3" s="3"/>
      <c r="J3" s="3"/>
      <c r="K3" s="2"/>
    </row>
    <row r="4" spans="1:11" x14ac:dyDescent="0.3">
      <c r="A4" s="2"/>
      <c r="B4" s="2"/>
      <c r="C4" s="2"/>
      <c r="D4" s="2"/>
      <c r="E4" s="2"/>
      <c r="F4" s="2"/>
      <c r="G4" s="410" t="s">
        <v>350</v>
      </c>
      <c r="H4" s="410"/>
      <c r="I4" s="410"/>
      <c r="J4" s="410"/>
      <c r="K4" s="410"/>
    </row>
    <row r="5" spans="1:11" x14ac:dyDescent="0.3">
      <c r="A5" s="2"/>
      <c r="B5" s="2"/>
      <c r="C5" s="2"/>
      <c r="D5" s="2"/>
      <c r="E5" s="2"/>
      <c r="F5" s="2"/>
      <c r="G5" s="5" t="s">
        <v>8</v>
      </c>
      <c r="H5" s="409"/>
      <c r="I5" s="409"/>
      <c r="J5" s="3" t="s">
        <v>397</v>
      </c>
      <c r="K5" s="2"/>
    </row>
    <row r="6" spans="1:11" x14ac:dyDescent="0.3">
      <c r="A6" s="2"/>
      <c r="B6" s="2"/>
      <c r="C6" s="2"/>
      <c r="D6" s="2"/>
      <c r="E6" s="2"/>
      <c r="F6" s="2"/>
      <c r="G6" s="3"/>
      <c r="H6" s="4"/>
      <c r="I6" s="4"/>
      <c r="J6" s="3"/>
      <c r="K6" s="2"/>
    </row>
    <row r="7" spans="1:11" x14ac:dyDescent="0.3">
      <c r="A7" s="2"/>
      <c r="B7" s="2"/>
      <c r="C7" s="2"/>
      <c r="D7" s="2"/>
      <c r="E7" s="2"/>
      <c r="F7" s="2"/>
      <c r="G7" s="3"/>
      <c r="H7" s="4"/>
      <c r="I7" s="4"/>
      <c r="J7" s="3"/>
      <c r="K7" s="2"/>
    </row>
    <row r="8" spans="1:11" x14ac:dyDescent="0.3">
      <c r="A8" s="2"/>
      <c r="B8" s="2"/>
      <c r="C8" s="2"/>
      <c r="D8" s="2"/>
      <c r="E8" s="2"/>
      <c r="F8" s="2"/>
      <c r="G8" s="2"/>
      <c r="H8" s="2"/>
      <c r="I8" s="2"/>
      <c r="J8" s="2"/>
      <c r="K8" s="2"/>
    </row>
    <row r="9" spans="1:11" x14ac:dyDescent="0.3">
      <c r="A9" s="410" t="s">
        <v>0</v>
      </c>
      <c r="B9" s="410"/>
      <c r="C9" s="410"/>
      <c r="D9" s="410"/>
      <c r="E9" s="410"/>
      <c r="F9" s="410"/>
      <c r="G9" s="410"/>
      <c r="H9" s="410"/>
      <c r="I9" s="410"/>
      <c r="J9" s="410"/>
      <c r="K9" s="2"/>
    </row>
    <row r="10" spans="1:11" x14ac:dyDescent="0.3">
      <c r="A10" s="410" t="s">
        <v>54</v>
      </c>
      <c r="B10" s="410"/>
      <c r="C10" s="410"/>
      <c r="D10" s="410"/>
      <c r="E10" s="410"/>
      <c r="F10" s="410"/>
      <c r="G10" s="410"/>
      <c r="H10" s="410"/>
      <c r="I10" s="410"/>
      <c r="J10" s="410"/>
      <c r="K10" s="410"/>
    </row>
    <row r="11" spans="1:11" x14ac:dyDescent="0.3">
      <c r="A11" s="410" t="s">
        <v>55</v>
      </c>
      <c r="B11" s="410"/>
      <c r="C11" s="410"/>
      <c r="D11" s="410"/>
      <c r="E11" s="410"/>
      <c r="F11" s="410"/>
      <c r="G11" s="410"/>
      <c r="H11" s="410"/>
      <c r="I11" s="410"/>
      <c r="J11" s="410"/>
      <c r="K11" s="410"/>
    </row>
    <row r="12" spans="1:11" x14ac:dyDescent="0.3">
      <c r="A12" s="409" t="s">
        <v>237</v>
      </c>
      <c r="B12" s="409"/>
      <c r="C12" s="409"/>
      <c r="D12" s="409"/>
      <c r="E12" s="409"/>
      <c r="F12" s="409"/>
      <c r="G12" s="409"/>
      <c r="H12" s="409"/>
      <c r="I12" s="409"/>
      <c r="J12" s="409"/>
      <c r="K12" s="409"/>
    </row>
    <row r="13" spans="1:11" x14ac:dyDescent="0.3">
      <c r="A13" s="411" t="s">
        <v>3</v>
      </c>
      <c r="B13" s="411"/>
      <c r="C13" s="411"/>
      <c r="D13" s="411"/>
      <c r="E13" s="411"/>
      <c r="F13" s="411"/>
      <c r="G13" s="411"/>
      <c r="H13" s="411"/>
      <c r="I13" s="411"/>
      <c r="J13" s="411"/>
      <c r="K13" s="2"/>
    </row>
    <row r="14" spans="1:11" x14ac:dyDescent="0.3">
      <c r="A14" s="410" t="s">
        <v>1</v>
      </c>
      <c r="B14" s="410"/>
      <c r="C14" s="410"/>
      <c r="D14" s="410"/>
      <c r="E14" s="410"/>
      <c r="F14" s="410"/>
      <c r="G14" s="410"/>
      <c r="H14" s="410"/>
      <c r="I14" s="410"/>
      <c r="J14" s="410"/>
      <c r="K14" s="410"/>
    </row>
    <row r="15" spans="1:11" x14ac:dyDescent="0.3">
      <c r="A15" s="2"/>
      <c r="B15" s="2"/>
      <c r="C15" s="2"/>
      <c r="D15" s="2"/>
      <c r="E15" s="2"/>
      <c r="F15" s="2"/>
      <c r="G15" s="2"/>
      <c r="H15" s="2"/>
      <c r="I15" s="2"/>
      <c r="J15" s="2"/>
      <c r="K15" s="2"/>
    </row>
    <row r="16" spans="1:11" ht="35.25" customHeight="1" x14ac:dyDescent="0.3">
      <c r="A16" s="415" t="s">
        <v>351</v>
      </c>
      <c r="B16" s="415"/>
      <c r="C16" s="415"/>
      <c r="D16" s="415"/>
      <c r="E16" s="415"/>
      <c r="F16" s="415"/>
      <c r="G16" s="415"/>
      <c r="H16" s="415"/>
      <c r="I16" s="415"/>
      <c r="J16" s="415"/>
      <c r="K16" s="415"/>
    </row>
    <row r="17" spans="1:11" x14ac:dyDescent="0.3">
      <c r="A17" s="411" t="s">
        <v>2</v>
      </c>
      <c r="B17" s="411"/>
      <c r="C17" s="411"/>
      <c r="D17" s="411"/>
      <c r="E17" s="411"/>
      <c r="F17" s="411"/>
      <c r="G17" s="411"/>
      <c r="H17" s="411"/>
      <c r="I17" s="411"/>
      <c r="J17" s="411"/>
      <c r="K17" s="2"/>
    </row>
    <row r="18" spans="1:11" x14ac:dyDescent="0.3">
      <c r="A18" s="2"/>
      <c r="B18" s="2"/>
      <c r="C18" s="2"/>
      <c r="D18" s="2"/>
      <c r="E18" s="2"/>
      <c r="F18" s="2"/>
      <c r="G18" s="2"/>
      <c r="H18" s="2"/>
      <c r="I18" s="2"/>
      <c r="J18" s="2"/>
      <c r="K18" s="2"/>
    </row>
    <row r="19" spans="1:11" x14ac:dyDescent="0.3">
      <c r="A19" s="412" t="s">
        <v>4</v>
      </c>
      <c r="B19" s="412"/>
      <c r="C19" s="412"/>
      <c r="D19" s="409" t="s">
        <v>33</v>
      </c>
      <c r="E19" s="409"/>
      <c r="F19" s="409"/>
      <c r="G19" s="409"/>
      <c r="H19" s="408" t="s">
        <v>5</v>
      </c>
      <c r="I19" s="408"/>
      <c r="J19" s="408"/>
      <c r="K19" s="2"/>
    </row>
    <row r="20" spans="1:11" x14ac:dyDescent="0.3">
      <c r="A20" s="2"/>
      <c r="B20" s="2"/>
      <c r="C20" s="2"/>
      <c r="D20" s="413" t="s">
        <v>6</v>
      </c>
      <c r="E20" s="413"/>
      <c r="F20" s="413"/>
      <c r="G20" s="413"/>
      <c r="H20" s="2"/>
      <c r="I20" s="2"/>
      <c r="J20" s="2"/>
      <c r="K20" s="2"/>
    </row>
    <row r="21" spans="1:11" x14ac:dyDescent="0.3">
      <c r="A21" s="2"/>
      <c r="B21" s="2"/>
      <c r="C21" s="2"/>
      <c r="D21" s="22"/>
      <c r="E21" s="22"/>
      <c r="F21" s="22"/>
      <c r="G21" s="22"/>
      <c r="H21" s="2"/>
      <c r="I21" s="2"/>
      <c r="J21" s="2"/>
      <c r="K21" s="2"/>
    </row>
    <row r="22" spans="1:11" x14ac:dyDescent="0.3">
      <c r="A22" s="2"/>
      <c r="B22" s="2"/>
      <c r="C22" s="2"/>
      <c r="D22" s="22"/>
      <c r="E22" s="22"/>
      <c r="F22" s="22"/>
      <c r="G22" s="22"/>
      <c r="H22" s="2"/>
      <c r="I22" s="2"/>
      <c r="J22" s="2"/>
      <c r="K22" s="2"/>
    </row>
    <row r="23" spans="1:11" x14ac:dyDescent="0.3">
      <c r="A23" s="2"/>
      <c r="B23" s="2"/>
      <c r="C23" s="2"/>
      <c r="D23" s="22"/>
      <c r="E23" s="22"/>
      <c r="F23" s="22"/>
      <c r="G23" s="22"/>
      <c r="H23" s="2"/>
      <c r="I23" s="2"/>
      <c r="J23" s="2"/>
      <c r="K23" s="2"/>
    </row>
    <row r="24" spans="1:11" x14ac:dyDescent="0.3">
      <c r="A24" s="2"/>
      <c r="B24" s="2"/>
      <c r="C24" s="2"/>
      <c r="D24" s="22"/>
      <c r="E24" s="22"/>
      <c r="F24" s="22"/>
      <c r="G24" s="22"/>
      <c r="H24" s="2"/>
      <c r="I24" s="2"/>
      <c r="J24" s="2"/>
      <c r="K24" s="2"/>
    </row>
    <row r="25" spans="1:11" x14ac:dyDescent="0.3">
      <c r="A25" s="2"/>
      <c r="B25" s="2"/>
      <c r="C25" s="2"/>
      <c r="D25" s="2"/>
      <c r="E25" s="2"/>
      <c r="F25" s="2"/>
      <c r="G25" s="2"/>
      <c r="H25" s="2"/>
      <c r="I25" s="2"/>
      <c r="J25" s="2"/>
      <c r="K25" s="2"/>
    </row>
    <row r="26" spans="1:11" ht="39" customHeight="1" x14ac:dyDescent="0.3">
      <c r="A26" s="2"/>
      <c r="B26" s="2"/>
      <c r="C26" s="2"/>
      <c r="D26" s="2"/>
      <c r="E26" s="408" t="s">
        <v>9</v>
      </c>
      <c r="F26" s="408"/>
      <c r="G26" s="408"/>
      <c r="H26" s="416" t="s">
        <v>398</v>
      </c>
      <c r="I26" s="416"/>
      <c r="J26" s="416"/>
      <c r="K26" s="416"/>
    </row>
    <row r="27" spans="1:11" x14ac:dyDescent="0.3">
      <c r="A27" s="2"/>
      <c r="B27" s="2"/>
      <c r="C27" s="2"/>
      <c r="D27" s="2"/>
      <c r="E27" s="408" t="s">
        <v>10</v>
      </c>
      <c r="F27" s="408"/>
      <c r="G27" s="408"/>
      <c r="H27" s="417" t="s">
        <v>320</v>
      </c>
      <c r="I27" s="417"/>
      <c r="J27" s="417"/>
      <c r="K27" s="417"/>
    </row>
    <row r="28" spans="1:11" x14ac:dyDescent="0.3">
      <c r="A28" s="2"/>
      <c r="B28" s="2"/>
      <c r="C28" s="2"/>
      <c r="D28" s="2"/>
      <c r="E28" s="39" t="s">
        <v>56</v>
      </c>
      <c r="F28" s="3"/>
      <c r="G28" s="3"/>
      <c r="H28" s="3"/>
      <c r="I28" s="7"/>
      <c r="J28" s="6">
        <v>3</v>
      </c>
      <c r="K28" s="2" t="s">
        <v>11</v>
      </c>
    </row>
    <row r="29" spans="1:11" x14ac:dyDescent="0.3">
      <c r="A29" s="2"/>
      <c r="B29" s="2"/>
      <c r="C29" s="2"/>
      <c r="D29" s="2"/>
      <c r="E29" s="2" t="s">
        <v>12</v>
      </c>
      <c r="F29" s="6">
        <v>10</v>
      </c>
      <c r="G29" s="2" t="s">
        <v>13</v>
      </c>
      <c r="H29" s="2"/>
      <c r="I29" s="2"/>
      <c r="J29" s="2"/>
      <c r="K29" s="2"/>
    </row>
    <row r="30" spans="1:11" x14ac:dyDescent="0.3">
      <c r="A30" s="2"/>
      <c r="B30" s="2"/>
      <c r="C30" s="2"/>
      <c r="D30" s="2"/>
      <c r="E30" s="408" t="s">
        <v>14</v>
      </c>
      <c r="F30" s="408"/>
      <c r="G30" s="414" t="s">
        <v>337</v>
      </c>
      <c r="H30" s="414"/>
      <c r="I30" s="414"/>
      <c r="J30" s="414"/>
      <c r="K30" s="414"/>
    </row>
    <row r="31" spans="1:11" x14ac:dyDescent="0.3">
      <c r="E31" s="408" t="s">
        <v>57</v>
      </c>
      <c r="F31" s="408"/>
      <c r="G31" s="408"/>
      <c r="H31" s="408"/>
      <c r="I31" s="408"/>
      <c r="J31" s="408"/>
      <c r="K31" s="408"/>
    </row>
    <row r="32" spans="1:11" x14ac:dyDescent="0.3">
      <c r="E32" s="408" t="s">
        <v>58</v>
      </c>
      <c r="F32" s="408"/>
      <c r="G32" s="408"/>
      <c r="H32" s="409" t="s">
        <v>59</v>
      </c>
      <c r="I32" s="409"/>
      <c r="J32" s="409"/>
      <c r="K32" s="409"/>
    </row>
  </sheetData>
  <mergeCells count="25">
    <mergeCell ref="E27:G27"/>
    <mergeCell ref="H27:K27"/>
    <mergeCell ref="G1:K1"/>
    <mergeCell ref="A10:K10"/>
    <mergeCell ref="A12:K12"/>
    <mergeCell ref="A14:K14"/>
    <mergeCell ref="G2:J2"/>
    <mergeCell ref="H5:I5"/>
    <mergeCell ref="G4:K4"/>
    <mergeCell ref="E31:K31"/>
    <mergeCell ref="E32:G32"/>
    <mergeCell ref="H32:K32"/>
    <mergeCell ref="A9:J9"/>
    <mergeCell ref="A13:J13"/>
    <mergeCell ref="A19:C19"/>
    <mergeCell ref="D19:G19"/>
    <mergeCell ref="H19:J19"/>
    <mergeCell ref="A17:J17"/>
    <mergeCell ref="A11:K11"/>
    <mergeCell ref="D20:G20"/>
    <mergeCell ref="G30:K30"/>
    <mergeCell ref="E30:F30"/>
    <mergeCell ref="A16:K16"/>
    <mergeCell ref="H26:K26"/>
    <mergeCell ref="E26:G26"/>
  </mergeCells>
  <phoneticPr fontId="36" type="noConversion"/>
  <pageMargins left="0.16" right="0.21" top="0.75" bottom="0.75" header="0.3" footer="0.3"/>
  <pageSetup paperSize="9" scale="93"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
  <sheetViews>
    <sheetView view="pageBreakPreview" zoomScale="96" zoomScaleSheetLayoutView="96" workbookViewId="0">
      <selection activeCell="D15" sqref="D15"/>
    </sheetView>
  </sheetViews>
  <sheetFormatPr defaultRowHeight="15" x14ac:dyDescent="0.25"/>
  <cols>
    <col min="1" max="1" width="9.42578125" customWidth="1"/>
    <col min="2" max="2" width="25.42578125" customWidth="1"/>
    <col min="3" max="3" width="12.5703125" customWidth="1"/>
    <col min="4" max="4" width="19" customWidth="1"/>
    <col min="5" max="5" width="19.7109375" customWidth="1"/>
    <col min="6" max="6" width="19.28515625" customWidth="1"/>
    <col min="7" max="7" width="20.28515625" customWidth="1"/>
    <col min="8" max="8" width="13.28515625" customWidth="1"/>
    <col min="9" max="9" width="8" customWidth="1"/>
  </cols>
  <sheetData>
    <row r="1" spans="1:11" ht="18.75" x14ac:dyDescent="0.3">
      <c r="A1" s="419" t="s">
        <v>25</v>
      </c>
      <c r="B1" s="419"/>
      <c r="C1" s="419"/>
      <c r="D1" s="419"/>
      <c r="E1" s="419"/>
      <c r="F1" s="419"/>
      <c r="G1" s="419"/>
      <c r="H1" s="419"/>
      <c r="I1" s="419"/>
    </row>
    <row r="2" spans="1:11" ht="18.75" x14ac:dyDescent="0.3">
      <c r="A2" s="2"/>
      <c r="B2" s="2"/>
      <c r="C2" s="2"/>
      <c r="D2" s="2"/>
      <c r="E2" s="2"/>
      <c r="F2" s="2"/>
      <c r="G2" s="2"/>
      <c r="H2" s="2"/>
      <c r="I2" s="2"/>
    </row>
    <row r="3" spans="1:11" ht="24.75" customHeight="1" x14ac:dyDescent="0.25">
      <c r="A3" s="418" t="s">
        <v>15</v>
      </c>
      <c r="B3" s="418" t="s">
        <v>34</v>
      </c>
      <c r="C3" s="418" t="s">
        <v>16</v>
      </c>
      <c r="D3" s="418" t="s">
        <v>17</v>
      </c>
      <c r="E3" s="418"/>
      <c r="F3" s="418" t="s">
        <v>20</v>
      </c>
      <c r="G3" s="418" t="s">
        <v>21</v>
      </c>
      <c r="H3" s="418" t="s">
        <v>22</v>
      </c>
      <c r="I3" s="418" t="s">
        <v>23</v>
      </c>
      <c r="J3" s="9"/>
      <c r="K3" s="9"/>
    </row>
    <row r="4" spans="1:11" ht="46.5" customHeight="1" x14ac:dyDescent="0.25">
      <c r="A4" s="418"/>
      <c r="B4" s="418"/>
      <c r="C4" s="418"/>
      <c r="D4" s="13" t="s">
        <v>18</v>
      </c>
      <c r="E4" s="14" t="s">
        <v>19</v>
      </c>
      <c r="F4" s="418"/>
      <c r="G4" s="418"/>
      <c r="H4" s="418"/>
      <c r="I4" s="418"/>
      <c r="J4" s="9"/>
      <c r="K4" s="9"/>
    </row>
    <row r="5" spans="1:11" ht="18.75" x14ac:dyDescent="0.3">
      <c r="A5" s="15">
        <v>1</v>
      </c>
      <c r="B5" s="15">
        <v>2</v>
      </c>
      <c r="C5" s="15">
        <v>3</v>
      </c>
      <c r="D5" s="15">
        <v>4</v>
      </c>
      <c r="E5" s="15">
        <v>5</v>
      </c>
      <c r="F5" s="15">
        <v>6</v>
      </c>
      <c r="G5" s="15">
        <v>7</v>
      </c>
      <c r="H5" s="15">
        <v>8</v>
      </c>
      <c r="I5" s="16">
        <v>9</v>
      </c>
      <c r="J5" s="9"/>
      <c r="K5" s="9"/>
    </row>
    <row r="6" spans="1:11" ht="18.75" x14ac:dyDescent="0.3">
      <c r="A6" s="11" t="s">
        <v>340</v>
      </c>
      <c r="B6" s="37">
        <v>39</v>
      </c>
      <c r="C6" s="37"/>
      <c r="D6" s="37"/>
      <c r="E6" s="37"/>
      <c r="F6" s="37">
        <v>4</v>
      </c>
      <c r="G6" s="37"/>
      <c r="H6" s="37">
        <v>9</v>
      </c>
      <c r="I6" s="38">
        <f>SUM(B6:H6)</f>
        <v>52</v>
      </c>
      <c r="J6" s="9"/>
      <c r="K6" s="9"/>
    </row>
    <row r="7" spans="1:11" ht="18.75" x14ac:dyDescent="0.3">
      <c r="A7" s="11" t="s">
        <v>341</v>
      </c>
      <c r="B7" s="37">
        <v>34</v>
      </c>
      <c r="C7" s="37">
        <v>3</v>
      </c>
      <c r="D7" s="37">
        <v>2</v>
      </c>
      <c r="E7" s="37"/>
      <c r="F7" s="37">
        <v>4</v>
      </c>
      <c r="G7" s="37"/>
      <c r="H7" s="37">
        <v>9</v>
      </c>
      <c r="I7" s="38">
        <f>SUM(B7:H7)</f>
        <v>52</v>
      </c>
      <c r="J7" s="9"/>
      <c r="K7" s="9"/>
    </row>
    <row r="8" spans="1:11" ht="18.75" x14ac:dyDescent="0.3">
      <c r="A8" s="11" t="s">
        <v>29</v>
      </c>
      <c r="B8" s="37">
        <v>35</v>
      </c>
      <c r="C8" s="37">
        <v>1</v>
      </c>
      <c r="D8" s="37">
        <v>1</v>
      </c>
      <c r="E8" s="37"/>
      <c r="F8" s="37">
        <v>6</v>
      </c>
      <c r="G8" s="37"/>
      <c r="H8" s="37">
        <v>9</v>
      </c>
      <c r="I8" s="38">
        <f>SUM(B8:H8)</f>
        <v>52</v>
      </c>
      <c r="J8" s="9"/>
      <c r="K8" s="9"/>
    </row>
    <row r="9" spans="1:11" ht="17.25" customHeight="1" x14ac:dyDescent="0.3">
      <c r="A9" s="11" t="s">
        <v>30</v>
      </c>
      <c r="B9" s="37">
        <v>9</v>
      </c>
      <c r="C9" s="37">
        <v>1</v>
      </c>
      <c r="D9" s="37">
        <v>17</v>
      </c>
      <c r="E9" s="37">
        <v>4</v>
      </c>
      <c r="F9" s="37">
        <v>6</v>
      </c>
      <c r="G9" s="37">
        <v>6</v>
      </c>
      <c r="H9" s="37"/>
      <c r="I9" s="38">
        <f>SUM(B9:H9)</f>
        <v>43</v>
      </c>
      <c r="J9" s="9"/>
      <c r="K9" s="9"/>
    </row>
    <row r="10" spans="1:11" ht="15.75" x14ac:dyDescent="0.25">
      <c r="A10" s="12" t="s">
        <v>24</v>
      </c>
      <c r="B10" s="15">
        <f>SUM(B6:B9)</f>
        <v>117</v>
      </c>
      <c r="C10" s="15">
        <f t="shared" ref="C10:I10" si="0">SUM(C6:C9)</f>
        <v>5</v>
      </c>
      <c r="D10" s="15">
        <f t="shared" si="0"/>
        <v>20</v>
      </c>
      <c r="E10" s="15">
        <f t="shared" si="0"/>
        <v>4</v>
      </c>
      <c r="F10" s="15">
        <f t="shared" si="0"/>
        <v>20</v>
      </c>
      <c r="G10" s="15">
        <f t="shared" si="0"/>
        <v>6</v>
      </c>
      <c r="H10" s="15">
        <f t="shared" si="0"/>
        <v>27</v>
      </c>
      <c r="I10" s="15">
        <f t="shared" si="0"/>
        <v>199</v>
      </c>
      <c r="J10" s="9"/>
      <c r="K10" s="9"/>
    </row>
    <row r="11" spans="1:11" ht="18.75" x14ac:dyDescent="0.3">
      <c r="A11" s="10"/>
      <c r="B11" s="10"/>
      <c r="C11" s="10"/>
      <c r="D11" s="10"/>
      <c r="E11" s="10"/>
      <c r="F11" s="10"/>
      <c r="G11" s="10"/>
      <c r="H11" s="10"/>
      <c r="I11" s="8"/>
      <c r="J11" s="9"/>
      <c r="K11" s="9"/>
    </row>
    <row r="12" spans="1:11" ht="18.75" customHeight="1" x14ac:dyDescent="0.3">
      <c r="A12" s="23"/>
      <c r="B12" s="23"/>
      <c r="C12" s="23"/>
      <c r="D12" s="23"/>
      <c r="E12" s="23"/>
      <c r="F12" s="23"/>
      <c r="G12" s="23"/>
      <c r="H12" s="23"/>
      <c r="I12" s="23"/>
    </row>
    <row r="13" spans="1:11" ht="18.75" customHeight="1" x14ac:dyDescent="0.3">
      <c r="A13" s="23"/>
      <c r="B13" s="23"/>
      <c r="C13" s="23"/>
      <c r="D13" s="23"/>
      <c r="E13" s="23"/>
      <c r="F13" s="23"/>
      <c r="G13" s="23"/>
      <c r="H13" s="23"/>
      <c r="I13" s="23"/>
    </row>
    <row r="14" spans="1:11" ht="18.75" customHeight="1" x14ac:dyDescent="0.3">
      <c r="A14" s="23"/>
      <c r="B14" s="23"/>
      <c r="C14" s="23"/>
      <c r="D14" s="23"/>
      <c r="E14" s="23"/>
      <c r="F14" s="23"/>
      <c r="G14" s="23"/>
      <c r="H14" s="23"/>
      <c r="I14" s="23"/>
    </row>
    <row r="15" spans="1:11" ht="18.75" customHeight="1" x14ac:dyDescent="0.3">
      <c r="A15" s="23"/>
      <c r="B15" s="23"/>
      <c r="C15" s="23"/>
      <c r="D15" s="23"/>
      <c r="E15" s="23"/>
      <c r="F15" s="23"/>
      <c r="G15" s="23"/>
      <c r="H15" s="23"/>
      <c r="I15" s="23"/>
    </row>
    <row r="16" spans="1:11" ht="18.75" customHeight="1" x14ac:dyDescent="0.3">
      <c r="A16" s="23"/>
      <c r="B16" s="23"/>
      <c r="C16" s="23"/>
      <c r="D16" s="23"/>
      <c r="E16" s="23"/>
      <c r="F16" s="23"/>
      <c r="G16" s="23"/>
      <c r="H16" s="23"/>
      <c r="I16" s="23"/>
    </row>
    <row r="17" spans="1:9" ht="15" customHeight="1" x14ac:dyDescent="0.3">
      <c r="A17" s="23"/>
      <c r="B17" s="23"/>
      <c r="C17" s="23"/>
      <c r="D17" s="23"/>
      <c r="E17" s="23"/>
      <c r="F17" s="23"/>
      <c r="G17" s="23"/>
      <c r="H17" s="23"/>
      <c r="I17" s="23"/>
    </row>
    <row r="18" spans="1:9" ht="15" customHeight="1" x14ac:dyDescent="0.3">
      <c r="A18" s="23"/>
      <c r="B18" s="23"/>
      <c r="C18" s="23"/>
      <c r="D18" s="23"/>
      <c r="E18" s="23"/>
      <c r="F18" s="23"/>
      <c r="G18" s="23"/>
      <c r="H18" s="23"/>
      <c r="I18" s="23"/>
    </row>
    <row r="19" spans="1:9" ht="15" customHeight="1" x14ac:dyDescent="0.3">
      <c r="A19" s="23"/>
      <c r="B19" s="23"/>
      <c r="C19" s="23"/>
      <c r="D19" s="23"/>
      <c r="E19" s="23"/>
      <c r="F19" s="23"/>
      <c r="G19" s="23"/>
      <c r="H19" s="23"/>
      <c r="I19" s="23"/>
    </row>
    <row r="20" spans="1:9" ht="15" customHeight="1" x14ac:dyDescent="0.3">
      <c r="A20" s="23"/>
      <c r="B20" s="23"/>
      <c r="C20" s="23"/>
      <c r="D20" s="23"/>
      <c r="E20" s="23"/>
      <c r="F20" s="23"/>
      <c r="G20" s="23"/>
      <c r="H20" s="23"/>
      <c r="I20" s="23"/>
    </row>
    <row r="23" spans="1:9" x14ac:dyDescent="0.25">
      <c r="A23" s="421"/>
      <c r="B23" s="421"/>
    </row>
    <row r="24" spans="1:9" x14ac:dyDescent="0.25">
      <c r="A24" s="420"/>
      <c r="B24" s="420"/>
      <c r="C24" s="420"/>
      <c r="D24" s="420"/>
      <c r="E24" s="420"/>
      <c r="F24" s="420"/>
      <c r="G24" s="420"/>
      <c r="H24" s="420"/>
      <c r="I24" s="420"/>
    </row>
  </sheetData>
  <mergeCells count="11">
    <mergeCell ref="I3:I4"/>
    <mergeCell ref="A1:I1"/>
    <mergeCell ref="A24:I24"/>
    <mergeCell ref="A23:B23"/>
    <mergeCell ref="A3:A4"/>
    <mergeCell ref="B3:B4"/>
    <mergeCell ref="C3:C4"/>
    <mergeCell ref="D3:E3"/>
    <mergeCell ref="F3:F4"/>
    <mergeCell ref="G3:G4"/>
    <mergeCell ref="H3:H4"/>
  </mergeCells>
  <phoneticPr fontId="36" type="noConversion"/>
  <pageMargins left="0.38" right="0.28999999999999998" top="0.74803149606299213" bottom="0.74803149606299213" header="0.31496062992125984" footer="0.31496062992125984"/>
  <pageSetup paperSize="9" scale="95"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69"/>
  <sheetViews>
    <sheetView tabSelected="1" view="pageBreakPreview" zoomScale="80" zoomScaleNormal="80" zoomScaleSheetLayoutView="80" workbookViewId="0">
      <selection activeCell="G54" sqref="G54"/>
    </sheetView>
  </sheetViews>
  <sheetFormatPr defaultRowHeight="15" x14ac:dyDescent="0.25"/>
  <cols>
    <col min="1" max="1" width="11.42578125" customWidth="1"/>
    <col min="2" max="2" width="57.42578125" customWidth="1"/>
    <col min="3" max="3" width="12.28515625" customWidth="1"/>
    <col min="4" max="4" width="6.85546875" customWidth="1"/>
    <col min="5" max="5" width="8" customWidth="1"/>
    <col min="6" max="8" width="8.28515625" customWidth="1"/>
    <col min="9" max="9" width="8.7109375" customWidth="1"/>
    <col min="10" max="10" width="7.7109375" customWidth="1"/>
    <col min="11" max="11" width="8" customWidth="1"/>
    <col min="12" max="12" width="8.28515625" customWidth="1"/>
    <col min="13" max="13" width="6.42578125" customWidth="1"/>
    <col min="14" max="14" width="7" customWidth="1"/>
    <col min="15" max="15" width="7.85546875" customWidth="1"/>
    <col min="16" max="16" width="10" style="262" customWidth="1"/>
    <col min="17" max="17" width="8.140625" style="262" customWidth="1"/>
    <col min="18" max="18" width="7.28515625" style="262" customWidth="1"/>
    <col min="19" max="19" width="7.140625" customWidth="1"/>
    <col min="20" max="20" width="8.85546875" style="194" customWidth="1"/>
    <col min="21" max="21" width="8.7109375" style="194" customWidth="1"/>
    <col min="22" max="22" width="8.140625" style="262" customWidth="1"/>
    <col min="23" max="23" width="7.140625" style="262" customWidth="1"/>
    <col min="24" max="24" width="6.85546875" style="262" customWidth="1"/>
    <col min="25" max="25" width="0.140625" hidden="1" customWidth="1"/>
  </cols>
  <sheetData>
    <row r="1" spans="1:30" ht="18.75" x14ac:dyDescent="0.3">
      <c r="A1" s="497" t="s">
        <v>26</v>
      </c>
      <c r="B1" s="497"/>
      <c r="C1" s="497"/>
      <c r="D1" s="497"/>
      <c r="E1" s="497"/>
      <c r="F1" s="497"/>
      <c r="G1" s="497"/>
      <c r="H1" s="497"/>
      <c r="I1" s="497"/>
      <c r="J1" s="497"/>
      <c r="K1" s="497"/>
      <c r="L1" s="497"/>
      <c r="M1" s="497"/>
      <c r="N1" s="497"/>
      <c r="O1" s="497"/>
      <c r="P1" s="497"/>
      <c r="Q1" s="497"/>
      <c r="R1" s="497"/>
      <c r="S1" s="151"/>
      <c r="T1" s="151"/>
      <c r="U1" s="151"/>
      <c r="V1" s="151"/>
      <c r="W1" s="151"/>
      <c r="X1" s="151"/>
    </row>
    <row r="2" spans="1:30" ht="21.75" customHeight="1" x14ac:dyDescent="0.25">
      <c r="A2" s="151"/>
      <c r="B2" s="151"/>
      <c r="C2" s="151"/>
      <c r="D2" s="151"/>
      <c r="E2" s="151"/>
      <c r="F2" s="151"/>
      <c r="G2" s="151"/>
      <c r="H2" s="151"/>
      <c r="I2" s="151"/>
      <c r="J2" s="151"/>
      <c r="K2" s="151"/>
      <c r="L2" s="151"/>
      <c r="M2" s="151"/>
      <c r="N2" s="151"/>
      <c r="O2" s="151"/>
      <c r="P2" s="151"/>
      <c r="Q2" s="151"/>
      <c r="R2" s="151"/>
      <c r="S2" s="151"/>
      <c r="T2" s="151"/>
      <c r="U2" s="151"/>
      <c r="V2" s="151"/>
      <c r="W2" s="151"/>
      <c r="X2" s="151"/>
    </row>
    <row r="3" spans="1:30" ht="30.75" customHeight="1" x14ac:dyDescent="0.25">
      <c r="A3" s="500" t="s">
        <v>27</v>
      </c>
      <c r="B3" s="501" t="s">
        <v>28</v>
      </c>
      <c r="C3" s="503" t="s">
        <v>307</v>
      </c>
      <c r="D3" s="502" t="s">
        <v>308</v>
      </c>
      <c r="E3" s="485" t="s">
        <v>317</v>
      </c>
      <c r="F3" s="487"/>
      <c r="G3" s="485" t="s">
        <v>311</v>
      </c>
      <c r="H3" s="486"/>
      <c r="I3" s="487"/>
      <c r="J3" s="498"/>
      <c r="K3" s="498"/>
      <c r="L3" s="498"/>
      <c r="M3" s="499"/>
      <c r="N3" s="498"/>
      <c r="O3" s="498"/>
      <c r="P3" s="506" t="s">
        <v>300</v>
      </c>
      <c r="Q3" s="506"/>
      <c r="R3" s="506"/>
      <c r="S3" s="506"/>
      <c r="T3" s="506"/>
      <c r="U3" s="506"/>
      <c r="V3" s="506"/>
      <c r="W3" s="506"/>
      <c r="X3" s="506"/>
      <c r="Y3" s="506"/>
      <c r="Z3" s="506"/>
      <c r="AA3" s="506"/>
      <c r="AB3" s="506"/>
    </row>
    <row r="4" spans="1:30" ht="19.5" customHeight="1" x14ac:dyDescent="0.25">
      <c r="A4" s="500"/>
      <c r="B4" s="501"/>
      <c r="C4" s="503"/>
      <c r="D4" s="502"/>
      <c r="E4" s="488" t="s">
        <v>309</v>
      </c>
      <c r="F4" s="491" t="s">
        <v>310</v>
      </c>
      <c r="G4" s="502" t="s">
        <v>312</v>
      </c>
      <c r="H4" s="488" t="s">
        <v>313</v>
      </c>
      <c r="I4" s="505" t="s">
        <v>314</v>
      </c>
      <c r="J4" s="500" t="s">
        <v>312</v>
      </c>
      <c r="K4" s="488" t="s">
        <v>298</v>
      </c>
      <c r="L4" s="462" t="s">
        <v>299</v>
      </c>
      <c r="M4" s="465" t="s">
        <v>101</v>
      </c>
      <c r="N4" s="466"/>
      <c r="O4" s="467"/>
      <c r="P4" s="504" t="s">
        <v>340</v>
      </c>
      <c r="Q4" s="504"/>
      <c r="R4" s="504"/>
      <c r="S4" s="477" t="s">
        <v>341</v>
      </c>
      <c r="T4" s="477"/>
      <c r="U4" s="477"/>
      <c r="V4" s="477" t="s">
        <v>29</v>
      </c>
      <c r="W4" s="477"/>
      <c r="X4" s="477"/>
      <c r="Y4" s="478"/>
      <c r="Z4" s="458" t="s">
        <v>342</v>
      </c>
      <c r="AA4" s="458"/>
      <c r="AB4" s="458"/>
    </row>
    <row r="5" spans="1:30" ht="15" customHeight="1" x14ac:dyDescent="0.25">
      <c r="A5" s="500"/>
      <c r="B5" s="501"/>
      <c r="C5" s="503"/>
      <c r="D5" s="502"/>
      <c r="E5" s="489"/>
      <c r="F5" s="492"/>
      <c r="G5" s="502"/>
      <c r="H5" s="489"/>
      <c r="I5" s="505"/>
      <c r="J5" s="500"/>
      <c r="K5" s="489"/>
      <c r="L5" s="463"/>
      <c r="M5" s="468"/>
      <c r="N5" s="469"/>
      <c r="O5" s="470"/>
      <c r="P5" s="479" t="s">
        <v>303</v>
      </c>
      <c r="Q5" s="479" t="s">
        <v>301</v>
      </c>
      <c r="R5" s="479" t="s">
        <v>302</v>
      </c>
      <c r="S5" s="459" t="s">
        <v>303</v>
      </c>
      <c r="T5" s="459" t="s">
        <v>301</v>
      </c>
      <c r="U5" s="459" t="s">
        <v>302</v>
      </c>
      <c r="V5" s="479" t="s">
        <v>303</v>
      </c>
      <c r="W5" s="479" t="s">
        <v>301</v>
      </c>
      <c r="X5" s="479" t="s">
        <v>302</v>
      </c>
      <c r="Y5" s="215"/>
      <c r="Z5" s="459" t="s">
        <v>303</v>
      </c>
      <c r="AA5" s="459" t="s">
        <v>301</v>
      </c>
      <c r="AB5" s="459" t="s">
        <v>302</v>
      </c>
    </row>
    <row r="6" spans="1:30" ht="13.5" customHeight="1" x14ac:dyDescent="0.25">
      <c r="A6" s="500"/>
      <c r="B6" s="501"/>
      <c r="C6" s="503"/>
      <c r="D6" s="502"/>
      <c r="E6" s="489"/>
      <c r="F6" s="492"/>
      <c r="G6" s="502"/>
      <c r="H6" s="489"/>
      <c r="I6" s="505"/>
      <c r="J6" s="500"/>
      <c r="K6" s="489"/>
      <c r="L6" s="463"/>
      <c r="M6" s="471"/>
      <c r="N6" s="472"/>
      <c r="O6" s="473"/>
      <c r="P6" s="480"/>
      <c r="Q6" s="480"/>
      <c r="R6" s="480"/>
      <c r="S6" s="460"/>
      <c r="T6" s="460"/>
      <c r="U6" s="460"/>
      <c r="V6" s="480"/>
      <c r="W6" s="480"/>
      <c r="X6" s="480"/>
      <c r="Y6" s="215"/>
      <c r="Z6" s="460"/>
      <c r="AA6" s="460"/>
      <c r="AB6" s="460"/>
    </row>
    <row r="7" spans="1:30" ht="132" customHeight="1" x14ac:dyDescent="0.25">
      <c r="A7" s="500"/>
      <c r="B7" s="501"/>
      <c r="C7" s="503"/>
      <c r="D7" s="502"/>
      <c r="E7" s="490"/>
      <c r="F7" s="493"/>
      <c r="G7" s="502"/>
      <c r="H7" s="490"/>
      <c r="I7" s="505"/>
      <c r="J7" s="500"/>
      <c r="K7" s="490"/>
      <c r="L7" s="464"/>
      <c r="M7" s="207" t="s">
        <v>304</v>
      </c>
      <c r="N7" s="208" t="s">
        <v>305</v>
      </c>
      <c r="O7" s="208" t="s">
        <v>306</v>
      </c>
      <c r="P7" s="481"/>
      <c r="Q7" s="481"/>
      <c r="R7" s="481"/>
      <c r="S7" s="461"/>
      <c r="T7" s="461"/>
      <c r="U7" s="461"/>
      <c r="V7" s="481"/>
      <c r="W7" s="481"/>
      <c r="X7" s="481"/>
      <c r="Y7" s="216"/>
      <c r="Z7" s="461"/>
      <c r="AA7" s="461"/>
      <c r="AB7" s="461"/>
    </row>
    <row r="8" spans="1:30" x14ac:dyDescent="0.25">
      <c r="A8" s="195">
        <v>1</v>
      </c>
      <c r="B8" s="195">
        <v>2</v>
      </c>
      <c r="C8" s="195">
        <v>3</v>
      </c>
      <c r="D8" s="206">
        <v>4</v>
      </c>
      <c r="E8" s="206">
        <v>5</v>
      </c>
      <c r="F8" s="206">
        <v>6</v>
      </c>
      <c r="G8" s="206">
        <v>7</v>
      </c>
      <c r="H8" s="206">
        <v>8</v>
      </c>
      <c r="I8" s="206">
        <v>9</v>
      </c>
      <c r="J8" s="195">
        <v>10</v>
      </c>
      <c r="K8" s="195">
        <v>11</v>
      </c>
      <c r="L8" s="351">
        <v>12</v>
      </c>
      <c r="M8" s="351">
        <v>13</v>
      </c>
      <c r="N8" s="351">
        <v>14</v>
      </c>
      <c r="O8" s="351">
        <v>15</v>
      </c>
      <c r="P8" s="344">
        <v>16</v>
      </c>
      <c r="Q8" s="344">
        <v>17</v>
      </c>
      <c r="R8" s="263">
        <v>18</v>
      </c>
      <c r="S8" s="217">
        <v>19</v>
      </c>
      <c r="T8" s="217">
        <v>20</v>
      </c>
      <c r="U8" s="217">
        <v>21</v>
      </c>
      <c r="V8" s="263">
        <v>22</v>
      </c>
      <c r="W8" s="263">
        <v>23</v>
      </c>
      <c r="X8" s="345">
        <v>24</v>
      </c>
      <c r="Y8" s="352"/>
      <c r="Z8" s="343">
        <v>25</v>
      </c>
      <c r="AA8" s="346">
        <v>26</v>
      </c>
      <c r="AB8" s="346">
        <v>27</v>
      </c>
    </row>
    <row r="9" spans="1:30" s="194" customFormat="1" ht="30" customHeight="1" x14ac:dyDescent="0.25">
      <c r="A9" s="275" t="s">
        <v>315</v>
      </c>
      <c r="B9" s="276" t="s">
        <v>362</v>
      </c>
      <c r="C9" s="277" t="s">
        <v>353</v>
      </c>
      <c r="D9" s="319">
        <f>SUM(D10:D13)</f>
        <v>0</v>
      </c>
      <c r="E9" s="319">
        <f t="shared" ref="E9:F9" si="0">SUM(E10:E13)</f>
        <v>7</v>
      </c>
      <c r="F9" s="319">
        <f t="shared" si="0"/>
        <v>0</v>
      </c>
      <c r="G9" s="277">
        <f>SUM(G10:G15)</f>
        <v>630</v>
      </c>
      <c r="H9" s="277">
        <f t="shared" ref="H9:AB9" si="1">SUM(H10:H15)</f>
        <v>6</v>
      </c>
      <c r="I9" s="277">
        <f t="shared" si="1"/>
        <v>618</v>
      </c>
      <c r="J9" s="277">
        <f t="shared" si="1"/>
        <v>630</v>
      </c>
      <c r="K9" s="277">
        <f t="shared" si="1"/>
        <v>560</v>
      </c>
      <c r="L9" s="277">
        <f t="shared" si="1"/>
        <v>64</v>
      </c>
      <c r="M9" s="277">
        <f t="shared" si="1"/>
        <v>24</v>
      </c>
      <c r="N9" s="277">
        <f t="shared" si="1"/>
        <v>40</v>
      </c>
      <c r="O9" s="277">
        <f t="shared" si="1"/>
        <v>0</v>
      </c>
      <c r="P9" s="277">
        <f t="shared" si="1"/>
        <v>2</v>
      </c>
      <c r="Q9" s="277">
        <f t="shared" si="1"/>
        <v>6</v>
      </c>
      <c r="R9" s="277">
        <f t="shared" si="1"/>
        <v>1</v>
      </c>
      <c r="S9" s="277">
        <f t="shared" si="1"/>
        <v>14</v>
      </c>
      <c r="T9" s="277">
        <f t="shared" si="1"/>
        <v>14</v>
      </c>
      <c r="U9" s="277">
        <f t="shared" si="1"/>
        <v>3</v>
      </c>
      <c r="V9" s="277">
        <f t="shared" si="1"/>
        <v>8</v>
      </c>
      <c r="W9" s="277">
        <f t="shared" si="1"/>
        <v>14</v>
      </c>
      <c r="X9" s="277">
        <f t="shared" si="1"/>
        <v>3</v>
      </c>
      <c r="Y9" s="277">
        <f t="shared" si="1"/>
        <v>0</v>
      </c>
      <c r="Z9" s="277">
        <f t="shared" si="1"/>
        <v>0</v>
      </c>
      <c r="AA9" s="277">
        <f t="shared" si="1"/>
        <v>6</v>
      </c>
      <c r="AB9" s="277">
        <f t="shared" si="1"/>
        <v>2</v>
      </c>
      <c r="AC9" s="278"/>
      <c r="AD9" s="278"/>
    </row>
    <row r="10" spans="1:30" ht="22.5" customHeight="1" x14ac:dyDescent="0.25">
      <c r="A10" s="353" t="s">
        <v>363</v>
      </c>
      <c r="B10" s="354" t="s">
        <v>364</v>
      </c>
      <c r="C10" s="221" t="s">
        <v>272</v>
      </c>
      <c r="D10" s="222"/>
      <c r="E10" s="260">
        <v>1</v>
      </c>
      <c r="F10" s="222"/>
      <c r="G10" s="256">
        <v>78</v>
      </c>
      <c r="H10" s="256">
        <v>2</v>
      </c>
      <c r="I10" s="256">
        <v>76</v>
      </c>
      <c r="J10" s="227">
        <v>78</v>
      </c>
      <c r="K10" s="318">
        <v>58</v>
      </c>
      <c r="L10" s="235">
        <v>10</v>
      </c>
      <c r="M10" s="235">
        <v>6</v>
      </c>
      <c r="N10" s="235">
        <v>4</v>
      </c>
      <c r="O10" s="235"/>
      <c r="P10" s="250"/>
      <c r="Q10" s="250"/>
      <c r="R10" s="250"/>
      <c r="S10" s="233">
        <v>6</v>
      </c>
      <c r="T10" s="233">
        <v>4</v>
      </c>
      <c r="U10" s="233">
        <v>1</v>
      </c>
      <c r="V10" s="250"/>
      <c r="W10" s="250"/>
      <c r="X10" s="250"/>
      <c r="Y10" s="237"/>
      <c r="Z10" s="233"/>
      <c r="AA10" s="206"/>
      <c r="AB10" s="206"/>
      <c r="AC10" s="234"/>
      <c r="AD10" s="234"/>
    </row>
    <row r="11" spans="1:30" ht="29.25" customHeight="1" x14ac:dyDescent="0.25">
      <c r="A11" s="353" t="s">
        <v>365</v>
      </c>
      <c r="B11" s="354" t="s">
        <v>366</v>
      </c>
      <c r="C11" s="221" t="s">
        <v>32</v>
      </c>
      <c r="D11" s="222"/>
      <c r="E11" s="260">
        <v>4</v>
      </c>
      <c r="F11" s="222"/>
      <c r="G11" s="256">
        <v>172</v>
      </c>
      <c r="H11" s="256">
        <v>2</v>
      </c>
      <c r="I11" s="256">
        <v>170</v>
      </c>
      <c r="J11" s="227">
        <v>172</v>
      </c>
      <c r="K11" s="318">
        <f t="shared" ref="K11:K13" si="2">J11-L11</f>
        <v>148</v>
      </c>
      <c r="L11" s="236">
        <v>24</v>
      </c>
      <c r="M11" s="236">
        <v>2</v>
      </c>
      <c r="N11" s="236">
        <v>22</v>
      </c>
      <c r="O11" s="236"/>
      <c r="P11" s="251">
        <v>2</v>
      </c>
      <c r="Q11" s="251">
        <v>6</v>
      </c>
      <c r="R11" s="254">
        <v>1</v>
      </c>
      <c r="S11" s="193"/>
      <c r="T11" s="193">
        <v>6</v>
      </c>
      <c r="U11" s="193">
        <v>1</v>
      </c>
      <c r="V11" s="270"/>
      <c r="W11" s="270">
        <v>6</v>
      </c>
      <c r="X11" s="269">
        <v>1</v>
      </c>
      <c r="Y11" s="237"/>
      <c r="Z11" s="206"/>
      <c r="AA11" s="206">
        <v>4</v>
      </c>
      <c r="AB11" s="206">
        <v>1</v>
      </c>
      <c r="AC11" s="234"/>
      <c r="AD11" s="234"/>
    </row>
    <row r="12" spans="1:30" ht="15.75" customHeight="1" x14ac:dyDescent="0.25">
      <c r="A12" s="353" t="s">
        <v>367</v>
      </c>
      <c r="B12" s="355" t="s">
        <v>100</v>
      </c>
      <c r="C12" s="223" t="s">
        <v>32</v>
      </c>
      <c r="D12" s="224"/>
      <c r="E12" s="261">
        <v>1</v>
      </c>
      <c r="F12" s="224"/>
      <c r="G12" s="257">
        <v>78</v>
      </c>
      <c r="H12" s="257">
        <v>2</v>
      </c>
      <c r="I12" s="257">
        <v>76</v>
      </c>
      <c r="J12" s="227">
        <v>78</v>
      </c>
      <c r="K12" s="318">
        <f t="shared" si="2"/>
        <v>66</v>
      </c>
      <c r="L12" s="236">
        <v>12</v>
      </c>
      <c r="M12" s="236">
        <v>8</v>
      </c>
      <c r="N12" s="236">
        <v>4</v>
      </c>
      <c r="O12" s="236"/>
      <c r="P12" s="251"/>
      <c r="Q12" s="251"/>
      <c r="R12" s="254"/>
      <c r="S12" s="193">
        <v>8</v>
      </c>
      <c r="T12" s="193">
        <v>4</v>
      </c>
      <c r="U12" s="193">
        <v>1</v>
      </c>
      <c r="V12" s="270"/>
      <c r="W12" s="270"/>
      <c r="X12" s="269"/>
      <c r="Y12" s="237"/>
      <c r="Z12" s="206"/>
      <c r="AA12" s="206"/>
      <c r="AB12" s="206"/>
      <c r="AC12" s="234"/>
      <c r="AD12" s="234"/>
    </row>
    <row r="13" spans="1:30" ht="20.25" customHeight="1" x14ac:dyDescent="0.25">
      <c r="A13" s="353" t="s">
        <v>368</v>
      </c>
      <c r="B13" s="354" t="s">
        <v>31</v>
      </c>
      <c r="C13" s="223" t="s">
        <v>32</v>
      </c>
      <c r="D13" s="224"/>
      <c r="E13" s="261">
        <v>1</v>
      </c>
      <c r="F13" s="224"/>
      <c r="G13" s="257">
        <v>178</v>
      </c>
      <c r="H13" s="257">
        <v>0</v>
      </c>
      <c r="I13" s="257">
        <v>172</v>
      </c>
      <c r="J13" s="227">
        <v>178</v>
      </c>
      <c r="K13" s="318">
        <f t="shared" si="2"/>
        <v>176</v>
      </c>
      <c r="L13" s="236">
        <v>2</v>
      </c>
      <c r="M13" s="236"/>
      <c r="N13" s="236">
        <v>2</v>
      </c>
      <c r="O13" s="236"/>
      <c r="P13" s="251"/>
      <c r="Q13" s="251"/>
      <c r="R13" s="264"/>
      <c r="S13" s="181"/>
      <c r="T13" s="181"/>
      <c r="U13" s="181"/>
      <c r="V13" s="271"/>
      <c r="W13" s="271"/>
      <c r="X13" s="269"/>
      <c r="Y13" s="237"/>
      <c r="Z13" s="206"/>
      <c r="AA13" s="206">
        <v>2</v>
      </c>
      <c r="AB13" s="206">
        <v>1</v>
      </c>
      <c r="AC13" s="234"/>
      <c r="AD13" s="234"/>
    </row>
    <row r="14" spans="1:30" s="194" customFormat="1" ht="23.25" customHeight="1" x14ac:dyDescent="0.25">
      <c r="A14" s="353" t="s">
        <v>369</v>
      </c>
      <c r="B14" s="354" t="s">
        <v>370</v>
      </c>
      <c r="C14" s="357" t="s">
        <v>32</v>
      </c>
      <c r="D14" s="358">
        <f>SUM(D15:D15)</f>
        <v>0</v>
      </c>
      <c r="E14" s="358">
        <f>SUM(E15:E15)</f>
        <v>1</v>
      </c>
      <c r="F14" s="358">
        <f>SUM(F15:F15)</f>
        <v>0</v>
      </c>
      <c r="G14" s="359">
        <v>60</v>
      </c>
      <c r="H14" s="359">
        <v>0</v>
      </c>
      <c r="I14" s="359">
        <v>60</v>
      </c>
      <c r="J14" s="359">
        <v>60</v>
      </c>
      <c r="K14" s="359">
        <f>SUM(K15:K15)</f>
        <v>56</v>
      </c>
      <c r="L14" s="359">
        <v>8</v>
      </c>
      <c r="M14" s="359">
        <v>4</v>
      </c>
      <c r="N14" s="359">
        <v>4</v>
      </c>
      <c r="O14" s="359">
        <f>SUM(O15:O15)</f>
        <v>0</v>
      </c>
      <c r="P14" s="360"/>
      <c r="Q14" s="360"/>
      <c r="R14" s="360"/>
      <c r="S14" s="359">
        <f>SUM(S15:S15)</f>
        <v>0</v>
      </c>
      <c r="T14" s="359">
        <f>SUM(T15:T15)</f>
        <v>0</v>
      </c>
      <c r="U14" s="359">
        <f>SUM(U15:U15)</f>
        <v>0</v>
      </c>
      <c r="V14" s="360">
        <v>4</v>
      </c>
      <c r="W14" s="360">
        <v>4</v>
      </c>
      <c r="X14" s="360">
        <v>1</v>
      </c>
      <c r="Y14" s="359">
        <f>SUM(Y15:Y15)</f>
        <v>0</v>
      </c>
      <c r="Z14" s="359">
        <f>SUM(Z15:Z15)</f>
        <v>0</v>
      </c>
      <c r="AA14" s="359">
        <f>SUM(AA15:AA15)</f>
        <v>0</v>
      </c>
      <c r="AB14" s="359">
        <f>SUM(AB15:AB15)</f>
        <v>0</v>
      </c>
      <c r="AC14" s="278"/>
      <c r="AD14" s="278"/>
    </row>
    <row r="15" spans="1:30" ht="19.5" customHeight="1" x14ac:dyDescent="0.25">
      <c r="A15" s="353" t="s">
        <v>371</v>
      </c>
      <c r="B15" s="354" t="s">
        <v>372</v>
      </c>
      <c r="C15" s="221" t="s">
        <v>32</v>
      </c>
      <c r="D15" s="222"/>
      <c r="E15" s="260">
        <v>1</v>
      </c>
      <c r="F15" s="222"/>
      <c r="G15" s="256">
        <v>64</v>
      </c>
      <c r="H15" s="256">
        <v>0</v>
      </c>
      <c r="I15" s="256">
        <v>64</v>
      </c>
      <c r="J15" s="195">
        <v>64</v>
      </c>
      <c r="K15" s="318">
        <f>J15-L15</f>
        <v>56</v>
      </c>
      <c r="L15" s="236">
        <v>8</v>
      </c>
      <c r="M15" s="236">
        <v>4</v>
      </c>
      <c r="N15" s="236">
        <v>4</v>
      </c>
      <c r="O15" s="236"/>
      <c r="P15" s="251"/>
      <c r="Q15" s="251"/>
      <c r="R15" s="251"/>
      <c r="S15" s="195"/>
      <c r="T15" s="195"/>
      <c r="U15" s="195"/>
      <c r="V15" s="269">
        <v>4</v>
      </c>
      <c r="W15" s="269">
        <v>4</v>
      </c>
      <c r="X15" s="269">
        <v>1</v>
      </c>
      <c r="Y15" s="238"/>
      <c r="Z15" s="206"/>
      <c r="AA15" s="206"/>
      <c r="AB15" s="206"/>
      <c r="AC15" s="234"/>
      <c r="AD15" s="234"/>
    </row>
    <row r="16" spans="1:30" s="285" customFormat="1" ht="22.5" customHeight="1" x14ac:dyDescent="0.25">
      <c r="A16" s="281" t="s">
        <v>39</v>
      </c>
      <c r="B16" s="282" t="s">
        <v>38</v>
      </c>
      <c r="C16" s="283" t="s">
        <v>354</v>
      </c>
      <c r="D16" s="320">
        <f>D17+D29</f>
        <v>3</v>
      </c>
      <c r="E16" s="320">
        <f>E17+E29</f>
        <v>17</v>
      </c>
      <c r="F16" s="320">
        <f>F17+F29</f>
        <v>0</v>
      </c>
      <c r="G16" s="320">
        <f>G17+G29</f>
        <v>3474</v>
      </c>
      <c r="H16" s="320">
        <f t="shared" ref="H16:AB16" si="3">H17+H29</f>
        <v>85</v>
      </c>
      <c r="I16" s="320">
        <f t="shared" si="3"/>
        <v>3212</v>
      </c>
      <c r="J16" s="320">
        <f t="shared" si="3"/>
        <v>3540</v>
      </c>
      <c r="K16" s="320">
        <f t="shared" si="3"/>
        <v>2100</v>
      </c>
      <c r="L16" s="320">
        <f t="shared" si="3"/>
        <v>1476</v>
      </c>
      <c r="M16" s="320">
        <f t="shared" si="3"/>
        <v>276</v>
      </c>
      <c r="N16" s="320">
        <f t="shared" si="3"/>
        <v>280</v>
      </c>
      <c r="O16" s="320">
        <f t="shared" si="3"/>
        <v>60</v>
      </c>
      <c r="P16" s="320">
        <f>P17+P29</f>
        <v>74</v>
      </c>
      <c r="Q16" s="320">
        <f t="shared" ref="Q16:AB16" si="4">Q17+Q29</f>
        <v>78</v>
      </c>
      <c r="R16" s="320">
        <f t="shared" si="4"/>
        <v>6</v>
      </c>
      <c r="S16" s="320">
        <f t="shared" si="4"/>
        <v>58</v>
      </c>
      <c r="T16" s="320">
        <f t="shared" si="4"/>
        <v>398</v>
      </c>
      <c r="U16" s="320">
        <f t="shared" si="4"/>
        <v>6</v>
      </c>
      <c r="V16" s="320">
        <f t="shared" si="4"/>
        <v>138</v>
      </c>
      <c r="W16" s="320">
        <f t="shared" si="4"/>
        <v>72</v>
      </c>
      <c r="X16" s="320">
        <f t="shared" si="4"/>
        <v>4</v>
      </c>
      <c r="Y16" s="320">
        <f t="shared" si="4"/>
        <v>0</v>
      </c>
      <c r="Z16" s="320">
        <f t="shared" si="4"/>
        <v>546</v>
      </c>
      <c r="AA16" s="320">
        <f t="shared" si="4"/>
        <v>112</v>
      </c>
      <c r="AB16" s="320">
        <f t="shared" si="4"/>
        <v>2</v>
      </c>
      <c r="AC16" s="284"/>
      <c r="AD16" s="284"/>
    </row>
    <row r="17" spans="1:30" s="295" customFormat="1" ht="22.5" customHeight="1" x14ac:dyDescent="0.25">
      <c r="A17" s="286" t="s">
        <v>40</v>
      </c>
      <c r="B17" s="287" t="s">
        <v>41</v>
      </c>
      <c r="C17" s="288" t="s">
        <v>344</v>
      </c>
      <c r="D17" s="292">
        <f>SUM(D18:D28)</f>
        <v>0</v>
      </c>
      <c r="E17" s="292">
        <f>SUM(E18:E28)</f>
        <v>11</v>
      </c>
      <c r="F17" s="292">
        <f>SUM(F18:F28)</f>
        <v>0</v>
      </c>
      <c r="G17" s="289">
        <f>SUM(G18:G28)</f>
        <v>922</v>
      </c>
      <c r="H17" s="289">
        <f t="shared" ref="H17:AB17" si="5">SUM(H18:H28)</f>
        <v>8</v>
      </c>
      <c r="I17" s="289">
        <f t="shared" si="5"/>
        <v>818</v>
      </c>
      <c r="J17" s="289">
        <f t="shared" si="5"/>
        <v>922</v>
      </c>
      <c r="K17" s="289">
        <f t="shared" si="5"/>
        <v>678</v>
      </c>
      <c r="L17" s="289">
        <f t="shared" si="5"/>
        <v>244</v>
      </c>
      <c r="M17" s="289">
        <f t="shared" si="5"/>
        <v>112</v>
      </c>
      <c r="N17" s="289">
        <f t="shared" si="5"/>
        <v>132</v>
      </c>
      <c r="O17" s="289">
        <f t="shared" si="5"/>
        <v>0</v>
      </c>
      <c r="P17" s="289">
        <f>SUM(P18:P28)</f>
        <v>74</v>
      </c>
      <c r="Q17" s="289">
        <f t="shared" ref="Q17:AB17" si="6">SUM(Q18:Q28)</f>
        <v>78</v>
      </c>
      <c r="R17" s="289">
        <f t="shared" si="6"/>
        <v>6</v>
      </c>
      <c r="S17" s="289">
        <f t="shared" si="6"/>
        <v>38</v>
      </c>
      <c r="T17" s="289">
        <f t="shared" si="6"/>
        <v>54</v>
      </c>
      <c r="U17" s="289">
        <f t="shared" si="6"/>
        <v>5</v>
      </c>
      <c r="V17" s="289">
        <f t="shared" si="6"/>
        <v>0</v>
      </c>
      <c r="W17" s="289">
        <f t="shared" si="6"/>
        <v>0</v>
      </c>
      <c r="X17" s="289">
        <f t="shared" si="6"/>
        <v>0</v>
      </c>
      <c r="Y17" s="289">
        <f t="shared" si="6"/>
        <v>0</v>
      </c>
      <c r="Z17" s="289">
        <f t="shared" si="6"/>
        <v>0</v>
      </c>
      <c r="AA17" s="289">
        <f t="shared" si="6"/>
        <v>0</v>
      </c>
      <c r="AB17" s="289">
        <f t="shared" si="6"/>
        <v>0</v>
      </c>
      <c r="AC17" s="294"/>
      <c r="AD17" s="294"/>
    </row>
    <row r="18" spans="1:30" ht="22.5" customHeight="1" x14ac:dyDescent="0.25">
      <c r="A18" s="353" t="s">
        <v>90</v>
      </c>
      <c r="B18" s="354" t="s">
        <v>373</v>
      </c>
      <c r="C18" s="225" t="s">
        <v>32</v>
      </c>
      <c r="D18" s="226"/>
      <c r="E18" s="256">
        <v>1</v>
      </c>
      <c r="F18" s="226"/>
      <c r="G18" s="256">
        <v>96</v>
      </c>
      <c r="H18" s="256">
        <v>2</v>
      </c>
      <c r="I18" s="256">
        <v>92</v>
      </c>
      <c r="J18" s="256">
        <v>96</v>
      </c>
      <c r="K18" s="318">
        <f>J18-L18</f>
        <v>68</v>
      </c>
      <c r="L18" s="236">
        <v>28</v>
      </c>
      <c r="M18" s="236">
        <v>8</v>
      </c>
      <c r="N18" s="236">
        <v>20</v>
      </c>
      <c r="O18" s="236"/>
      <c r="P18" s="251">
        <v>8</v>
      </c>
      <c r="Q18" s="251">
        <v>20</v>
      </c>
      <c r="R18" s="252">
        <v>1</v>
      </c>
      <c r="S18" s="193"/>
      <c r="T18" s="195"/>
      <c r="U18" s="195"/>
      <c r="V18" s="269"/>
      <c r="W18" s="269"/>
      <c r="X18" s="269"/>
      <c r="Y18" s="238"/>
      <c r="Z18" s="206"/>
      <c r="AA18" s="206"/>
      <c r="AB18" s="206"/>
      <c r="AC18" s="234"/>
      <c r="AD18" s="234"/>
    </row>
    <row r="19" spans="1:30" ht="22.5" customHeight="1" x14ac:dyDescent="0.25">
      <c r="A19" s="353" t="s">
        <v>91</v>
      </c>
      <c r="B19" s="354" t="s">
        <v>374</v>
      </c>
      <c r="C19" s="225" t="s">
        <v>32</v>
      </c>
      <c r="D19" s="226"/>
      <c r="E19" s="256">
        <v>1</v>
      </c>
      <c r="F19" s="226"/>
      <c r="G19" s="256">
        <v>108</v>
      </c>
      <c r="H19" s="256"/>
      <c r="I19" s="256">
        <v>98</v>
      </c>
      <c r="J19" s="256">
        <v>108</v>
      </c>
      <c r="K19" s="318">
        <f t="shared" ref="K19:K28" si="7">J19-L19</f>
        <v>82</v>
      </c>
      <c r="L19" s="236">
        <v>26</v>
      </c>
      <c r="M19" s="236">
        <v>12</v>
      </c>
      <c r="N19" s="236">
        <v>14</v>
      </c>
      <c r="O19" s="236"/>
      <c r="P19" s="251">
        <v>12</v>
      </c>
      <c r="Q19" s="251">
        <v>14</v>
      </c>
      <c r="R19" s="265">
        <v>1</v>
      </c>
      <c r="S19" s="195"/>
      <c r="T19" s="195"/>
      <c r="U19" s="195"/>
      <c r="V19" s="269"/>
      <c r="W19" s="269"/>
      <c r="X19" s="269"/>
      <c r="Y19" s="238"/>
      <c r="Z19" s="206"/>
      <c r="AA19" s="206"/>
      <c r="AB19" s="206"/>
      <c r="AC19" s="234"/>
      <c r="AD19" s="234"/>
    </row>
    <row r="20" spans="1:30" ht="22.5" customHeight="1" x14ac:dyDescent="0.25">
      <c r="A20" s="353" t="s">
        <v>92</v>
      </c>
      <c r="B20" s="354" t="s">
        <v>186</v>
      </c>
      <c r="C20" s="225" t="s">
        <v>32</v>
      </c>
      <c r="D20" s="226"/>
      <c r="E20" s="256">
        <v>1</v>
      </c>
      <c r="F20" s="226"/>
      <c r="G20" s="256">
        <v>80</v>
      </c>
      <c r="H20" s="256"/>
      <c r="I20" s="256">
        <v>78</v>
      </c>
      <c r="J20" s="256">
        <v>80</v>
      </c>
      <c r="K20" s="318">
        <f t="shared" si="7"/>
        <v>62</v>
      </c>
      <c r="L20" s="236">
        <v>18</v>
      </c>
      <c r="M20" s="236">
        <v>8</v>
      </c>
      <c r="N20" s="236">
        <v>10</v>
      </c>
      <c r="O20" s="236"/>
      <c r="P20" s="251"/>
      <c r="Q20" s="251"/>
      <c r="R20" s="251"/>
      <c r="S20" s="195">
        <v>8</v>
      </c>
      <c r="T20" s="206">
        <v>10</v>
      </c>
      <c r="U20" s="206">
        <v>1</v>
      </c>
      <c r="V20" s="269"/>
      <c r="W20" s="269"/>
      <c r="X20" s="269"/>
      <c r="Y20" s="238"/>
      <c r="Z20" s="206"/>
      <c r="AA20" s="206"/>
      <c r="AB20" s="206"/>
      <c r="AC20" s="234"/>
      <c r="AD20" s="234"/>
    </row>
    <row r="21" spans="1:30" ht="22.5" customHeight="1" x14ac:dyDescent="0.25">
      <c r="A21" s="353" t="s">
        <v>93</v>
      </c>
      <c r="B21" s="354" t="s">
        <v>375</v>
      </c>
      <c r="C21" s="225" t="s">
        <v>343</v>
      </c>
      <c r="D21" s="226"/>
      <c r="E21" s="256">
        <v>2</v>
      </c>
      <c r="F21" s="226"/>
      <c r="G21" s="256">
        <v>118</v>
      </c>
      <c r="H21" s="256">
        <v>6</v>
      </c>
      <c r="I21" s="256">
        <v>102</v>
      </c>
      <c r="J21" s="256">
        <v>118</v>
      </c>
      <c r="K21" s="318">
        <f t="shared" si="7"/>
        <v>80</v>
      </c>
      <c r="L21" s="236">
        <v>38</v>
      </c>
      <c r="M21" s="236">
        <v>22</v>
      </c>
      <c r="N21" s="236">
        <v>16</v>
      </c>
      <c r="O21" s="236"/>
      <c r="P21" s="251">
        <v>22</v>
      </c>
      <c r="Q21" s="251">
        <v>16</v>
      </c>
      <c r="R21" s="251">
        <v>1</v>
      </c>
      <c r="S21" s="195"/>
      <c r="T21" s="195"/>
      <c r="U21" s="195"/>
      <c r="V21" s="269"/>
      <c r="W21" s="269"/>
      <c r="X21" s="269"/>
      <c r="Y21" s="238"/>
      <c r="Z21" s="206"/>
      <c r="AA21" s="206"/>
      <c r="AB21" s="206"/>
      <c r="AC21" s="234"/>
      <c r="AD21" s="234"/>
    </row>
    <row r="22" spans="1:30" ht="22.5" customHeight="1" x14ac:dyDescent="0.25">
      <c r="A22" s="353" t="s">
        <v>94</v>
      </c>
      <c r="B22" s="361" t="s">
        <v>376</v>
      </c>
      <c r="C22" s="42" t="s">
        <v>32</v>
      </c>
      <c r="D22" s="42"/>
      <c r="E22" s="258">
        <v>1</v>
      </c>
      <c r="F22" s="42"/>
      <c r="G22" s="258">
        <v>90</v>
      </c>
      <c r="H22" s="258"/>
      <c r="I22" s="258">
        <v>88</v>
      </c>
      <c r="J22" s="258">
        <v>90</v>
      </c>
      <c r="K22" s="318">
        <f t="shared" si="7"/>
        <v>62</v>
      </c>
      <c r="L22" s="236">
        <v>28</v>
      </c>
      <c r="M22" s="236">
        <v>10</v>
      </c>
      <c r="N22" s="236">
        <v>18</v>
      </c>
      <c r="O22" s="236"/>
      <c r="P22" s="251"/>
      <c r="Q22" s="251"/>
      <c r="R22" s="265"/>
      <c r="S22" s="214">
        <v>10</v>
      </c>
      <c r="T22" s="195">
        <v>18</v>
      </c>
      <c r="U22" s="195">
        <v>1</v>
      </c>
      <c r="V22" s="269"/>
      <c r="W22" s="269"/>
      <c r="X22" s="269"/>
      <c r="Y22" s="238"/>
      <c r="Z22" s="206"/>
      <c r="AA22" s="206"/>
      <c r="AB22" s="206"/>
      <c r="AC22" s="234"/>
      <c r="AD22" s="234"/>
    </row>
    <row r="23" spans="1:30" ht="30" customHeight="1" x14ac:dyDescent="0.25">
      <c r="A23" s="362" t="s">
        <v>95</v>
      </c>
      <c r="B23" s="363" t="s">
        <v>377</v>
      </c>
      <c r="C23" s="225" t="s">
        <v>215</v>
      </c>
      <c r="D23" s="226"/>
      <c r="E23" s="256">
        <v>1</v>
      </c>
      <c r="F23" s="226"/>
      <c r="G23" s="256">
        <v>78</v>
      </c>
      <c r="H23" s="256"/>
      <c r="I23" s="256">
        <v>76</v>
      </c>
      <c r="J23" s="256">
        <v>78</v>
      </c>
      <c r="K23" s="318">
        <f t="shared" si="7"/>
        <v>56</v>
      </c>
      <c r="L23" s="236">
        <v>22</v>
      </c>
      <c r="M23" s="236">
        <v>10</v>
      </c>
      <c r="N23" s="236">
        <v>12</v>
      </c>
      <c r="O23" s="236"/>
      <c r="P23" s="251">
        <v>10</v>
      </c>
      <c r="Q23" s="251">
        <v>12</v>
      </c>
      <c r="R23" s="254">
        <v>1</v>
      </c>
      <c r="S23" s="193"/>
      <c r="T23" s="195"/>
      <c r="U23" s="195"/>
      <c r="V23" s="269"/>
      <c r="W23" s="269"/>
      <c r="X23" s="269"/>
      <c r="Y23" s="238"/>
      <c r="Z23" s="206"/>
      <c r="AA23" s="206"/>
      <c r="AB23" s="206"/>
      <c r="AC23" s="234"/>
      <c r="AD23" s="234"/>
    </row>
    <row r="24" spans="1:30" ht="22.5" customHeight="1" x14ac:dyDescent="0.25">
      <c r="A24" s="364" t="s">
        <v>96</v>
      </c>
      <c r="B24" s="365" t="s">
        <v>378</v>
      </c>
      <c r="C24" s="225" t="s">
        <v>215</v>
      </c>
      <c r="D24" s="226"/>
      <c r="E24" s="256">
        <v>1</v>
      </c>
      <c r="F24" s="226"/>
      <c r="G24" s="256">
        <v>36</v>
      </c>
      <c r="H24" s="256"/>
      <c r="I24" s="256">
        <v>34</v>
      </c>
      <c r="J24" s="256">
        <v>36</v>
      </c>
      <c r="K24" s="318">
        <f t="shared" si="7"/>
        <v>28</v>
      </c>
      <c r="L24" s="236">
        <v>8</v>
      </c>
      <c r="M24" s="236">
        <v>4</v>
      </c>
      <c r="N24" s="236">
        <v>4</v>
      </c>
      <c r="O24" s="236"/>
      <c r="P24" s="251"/>
      <c r="Q24" s="251"/>
      <c r="R24" s="251"/>
      <c r="S24" s="195">
        <v>4</v>
      </c>
      <c r="T24" s="195">
        <v>4</v>
      </c>
      <c r="U24" s="195">
        <v>1</v>
      </c>
      <c r="V24" s="269"/>
      <c r="W24" s="269"/>
      <c r="X24" s="269"/>
      <c r="Y24" s="238"/>
      <c r="Z24" s="206"/>
      <c r="AA24" s="206"/>
      <c r="AB24" s="206"/>
      <c r="AC24" s="234"/>
      <c r="AD24" s="234"/>
    </row>
    <row r="25" spans="1:30" ht="21.75" customHeight="1" x14ac:dyDescent="0.25">
      <c r="A25" s="366" t="s">
        <v>97</v>
      </c>
      <c r="B25" s="367" t="s">
        <v>379</v>
      </c>
      <c r="C25" s="225" t="s">
        <v>32</v>
      </c>
      <c r="D25" s="226"/>
      <c r="E25" s="226" t="s">
        <v>316</v>
      </c>
      <c r="F25" s="226"/>
      <c r="G25" s="256">
        <v>68</v>
      </c>
      <c r="H25" s="256"/>
      <c r="I25" s="256">
        <v>66</v>
      </c>
      <c r="J25" s="256">
        <v>68</v>
      </c>
      <c r="K25" s="318">
        <f t="shared" si="7"/>
        <v>54</v>
      </c>
      <c r="L25" s="236">
        <v>14</v>
      </c>
      <c r="M25" s="236">
        <v>6</v>
      </c>
      <c r="N25" s="236">
        <v>8</v>
      </c>
      <c r="O25" s="236"/>
      <c r="P25" s="251"/>
      <c r="Q25" s="251"/>
      <c r="R25" s="251"/>
      <c r="S25" s="195">
        <v>6</v>
      </c>
      <c r="T25" s="193">
        <v>8</v>
      </c>
      <c r="U25" s="195">
        <v>1</v>
      </c>
      <c r="V25" s="269"/>
      <c r="W25" s="269"/>
      <c r="X25" s="269"/>
      <c r="Y25" s="238"/>
      <c r="Z25" s="206"/>
      <c r="AA25" s="206"/>
      <c r="AB25" s="206"/>
      <c r="AC25" s="234"/>
      <c r="AD25" s="234"/>
    </row>
    <row r="26" spans="1:30" ht="22.5" customHeight="1" x14ac:dyDescent="0.25">
      <c r="A26" s="366" t="s">
        <v>98</v>
      </c>
      <c r="B26" s="367" t="s">
        <v>380</v>
      </c>
      <c r="C26" s="225" t="s">
        <v>322</v>
      </c>
      <c r="D26" s="226"/>
      <c r="E26" s="256">
        <v>1</v>
      </c>
      <c r="F26" s="226"/>
      <c r="G26" s="256">
        <v>100</v>
      </c>
      <c r="H26" s="256"/>
      <c r="I26" s="256">
        <v>58</v>
      </c>
      <c r="J26" s="256">
        <v>100</v>
      </c>
      <c r="K26" s="318">
        <f t="shared" si="7"/>
        <v>72</v>
      </c>
      <c r="L26" s="236">
        <v>28</v>
      </c>
      <c r="M26" s="236">
        <v>16</v>
      </c>
      <c r="N26" s="236">
        <v>12</v>
      </c>
      <c r="O26" s="236"/>
      <c r="P26" s="251">
        <v>16</v>
      </c>
      <c r="Q26" s="251">
        <v>12</v>
      </c>
      <c r="R26" s="251">
        <v>1</v>
      </c>
      <c r="S26" s="195"/>
      <c r="T26" s="195"/>
      <c r="U26" s="195"/>
      <c r="V26" s="269"/>
      <c r="W26" s="269"/>
      <c r="X26" s="269"/>
      <c r="Y26" s="238"/>
      <c r="Z26" s="206"/>
      <c r="AA26" s="206"/>
      <c r="AB26" s="206"/>
      <c r="AC26" s="234"/>
      <c r="AD26" s="234"/>
    </row>
    <row r="27" spans="1:30" ht="32.25" customHeight="1" x14ac:dyDescent="0.25">
      <c r="A27" s="366" t="s">
        <v>99</v>
      </c>
      <c r="B27" s="367" t="s">
        <v>204</v>
      </c>
      <c r="C27" s="225" t="s">
        <v>32</v>
      </c>
      <c r="D27" s="226"/>
      <c r="E27" s="256">
        <v>1</v>
      </c>
      <c r="F27" s="226"/>
      <c r="G27" s="256">
        <v>80</v>
      </c>
      <c r="H27" s="256"/>
      <c r="I27" s="256">
        <v>58</v>
      </c>
      <c r="J27" s="256">
        <v>80</v>
      </c>
      <c r="K27" s="318">
        <f t="shared" si="7"/>
        <v>56</v>
      </c>
      <c r="L27" s="236">
        <v>24</v>
      </c>
      <c r="M27" s="236">
        <v>10</v>
      </c>
      <c r="N27" s="236">
        <v>14</v>
      </c>
      <c r="O27" s="236"/>
      <c r="P27" s="251"/>
      <c r="Q27" s="251"/>
      <c r="R27" s="251"/>
      <c r="S27" s="195">
        <v>10</v>
      </c>
      <c r="T27" s="195">
        <v>14</v>
      </c>
      <c r="U27" s="195">
        <v>1</v>
      </c>
      <c r="V27" s="269"/>
      <c r="W27" s="269"/>
      <c r="X27" s="269"/>
      <c r="Y27" s="238"/>
      <c r="Z27" s="206"/>
      <c r="AA27" s="206"/>
      <c r="AB27" s="206"/>
      <c r="AC27" s="234"/>
      <c r="AD27" s="234"/>
    </row>
    <row r="28" spans="1:30" ht="27" customHeight="1" x14ac:dyDescent="0.25">
      <c r="A28" s="366" t="s">
        <v>381</v>
      </c>
      <c r="B28" s="368" t="s">
        <v>382</v>
      </c>
      <c r="C28" s="228" t="s">
        <v>32</v>
      </c>
      <c r="D28" s="229"/>
      <c r="E28" s="259">
        <v>1</v>
      </c>
      <c r="F28" s="229"/>
      <c r="G28" s="259">
        <v>68</v>
      </c>
      <c r="H28" s="259"/>
      <c r="I28" s="259">
        <v>68</v>
      </c>
      <c r="J28" s="259">
        <v>68</v>
      </c>
      <c r="K28" s="318">
        <f t="shared" si="7"/>
        <v>58</v>
      </c>
      <c r="L28" s="236">
        <v>10</v>
      </c>
      <c r="M28" s="236">
        <v>6</v>
      </c>
      <c r="N28" s="236">
        <v>4</v>
      </c>
      <c r="O28" s="236"/>
      <c r="P28" s="254">
        <v>6</v>
      </c>
      <c r="Q28" s="254">
        <v>4</v>
      </c>
      <c r="R28" s="254">
        <v>1</v>
      </c>
      <c r="S28" s="195"/>
      <c r="T28" s="195"/>
      <c r="U28" s="195"/>
      <c r="V28" s="269"/>
      <c r="W28" s="269"/>
      <c r="X28" s="269"/>
      <c r="Y28" s="238"/>
      <c r="Z28" s="206"/>
      <c r="AA28" s="206"/>
      <c r="AB28" s="206"/>
      <c r="AC28" s="234"/>
      <c r="AD28" s="234"/>
    </row>
    <row r="29" spans="1:30" s="301" customFormat="1" ht="22.5" customHeight="1" x14ac:dyDescent="0.25">
      <c r="A29" s="296" t="s">
        <v>42</v>
      </c>
      <c r="B29" s="297" t="s">
        <v>43</v>
      </c>
      <c r="C29" s="298" t="s">
        <v>355</v>
      </c>
      <c r="D29" s="321">
        <f t="shared" ref="D29:AB29" si="8">D30+D38+D44+D48</f>
        <v>3</v>
      </c>
      <c r="E29" s="321">
        <f t="shared" si="8"/>
        <v>6</v>
      </c>
      <c r="F29" s="321">
        <f t="shared" si="8"/>
        <v>0</v>
      </c>
      <c r="G29" s="389">
        <f t="shared" si="8"/>
        <v>2552</v>
      </c>
      <c r="H29" s="299">
        <f t="shared" si="8"/>
        <v>77</v>
      </c>
      <c r="I29" s="299">
        <f t="shared" si="8"/>
        <v>2394</v>
      </c>
      <c r="J29" s="299">
        <f t="shared" si="8"/>
        <v>2618</v>
      </c>
      <c r="K29" s="299">
        <f t="shared" si="8"/>
        <v>1422</v>
      </c>
      <c r="L29" s="389">
        <f>L30+L38+L44+L48</f>
        <v>1232</v>
      </c>
      <c r="M29" s="299">
        <f t="shared" si="8"/>
        <v>164</v>
      </c>
      <c r="N29" s="299">
        <f t="shared" si="8"/>
        <v>148</v>
      </c>
      <c r="O29" s="299">
        <f t="shared" si="8"/>
        <v>60</v>
      </c>
      <c r="P29" s="389">
        <f>P30+P38+P44+P48</f>
        <v>0</v>
      </c>
      <c r="Q29" s="389">
        <f t="shared" ref="Q29:AB29" si="9">Q30+Q38+Q44+Q48</f>
        <v>0</v>
      </c>
      <c r="R29" s="389">
        <f t="shared" si="9"/>
        <v>0</v>
      </c>
      <c r="S29" s="389">
        <f t="shared" si="9"/>
        <v>20</v>
      </c>
      <c r="T29" s="389">
        <f t="shared" si="9"/>
        <v>344</v>
      </c>
      <c r="U29" s="389">
        <f t="shared" si="9"/>
        <v>1</v>
      </c>
      <c r="V29" s="389">
        <f t="shared" si="9"/>
        <v>138</v>
      </c>
      <c r="W29" s="389">
        <f t="shared" si="9"/>
        <v>72</v>
      </c>
      <c r="X29" s="389">
        <f t="shared" si="9"/>
        <v>4</v>
      </c>
      <c r="Y29" s="389">
        <f t="shared" si="9"/>
        <v>0</v>
      </c>
      <c r="Z29" s="389">
        <f t="shared" si="9"/>
        <v>546</v>
      </c>
      <c r="AA29" s="389">
        <f t="shared" si="9"/>
        <v>112</v>
      </c>
      <c r="AB29" s="389">
        <f t="shared" si="9"/>
        <v>2</v>
      </c>
      <c r="AC29" s="300"/>
      <c r="AD29" s="300"/>
    </row>
    <row r="30" spans="1:30" s="308" customFormat="1" ht="30" customHeight="1" x14ac:dyDescent="0.25">
      <c r="A30" s="302" t="s">
        <v>44</v>
      </c>
      <c r="B30" s="303" t="s">
        <v>361</v>
      </c>
      <c r="C30" s="304" t="s">
        <v>356</v>
      </c>
      <c r="D30" s="306">
        <f t="shared" ref="D30:F30" si="10">D31+D32+D33+D34</f>
        <v>2</v>
      </c>
      <c r="E30" s="306">
        <f t="shared" si="10"/>
        <v>4</v>
      </c>
      <c r="F30" s="306">
        <f t="shared" si="10"/>
        <v>0</v>
      </c>
      <c r="G30" s="305">
        <f>SUM(G31:G37)</f>
        <v>1413</v>
      </c>
      <c r="H30" s="305">
        <f t="shared" ref="H30:AB30" si="11">SUM(H31:H36)</f>
        <v>0</v>
      </c>
      <c r="I30" s="305">
        <f t="shared" si="11"/>
        <v>1369</v>
      </c>
      <c r="J30" s="305">
        <f t="shared" si="11"/>
        <v>1567</v>
      </c>
      <c r="K30" s="305">
        <f t="shared" si="11"/>
        <v>869</v>
      </c>
      <c r="L30" s="305">
        <f>SUM(L31:L36)</f>
        <v>698</v>
      </c>
      <c r="M30" s="305">
        <f t="shared" si="11"/>
        <v>92</v>
      </c>
      <c r="N30" s="305">
        <f t="shared" si="11"/>
        <v>82</v>
      </c>
      <c r="O30" s="305">
        <f t="shared" si="11"/>
        <v>60</v>
      </c>
      <c r="P30" s="305">
        <f>SUM(P31:P36)</f>
        <v>0</v>
      </c>
      <c r="Q30" s="305">
        <f t="shared" ref="Q30:AB30" si="12">SUM(Q31:Q36)</f>
        <v>0</v>
      </c>
      <c r="R30" s="305">
        <f t="shared" si="12"/>
        <v>0</v>
      </c>
      <c r="S30" s="305">
        <f t="shared" si="12"/>
        <v>0</v>
      </c>
      <c r="T30" s="305">
        <f t="shared" si="12"/>
        <v>0</v>
      </c>
      <c r="U30" s="305">
        <f t="shared" si="12"/>
        <v>0</v>
      </c>
      <c r="V30" s="305">
        <f t="shared" si="12"/>
        <v>66</v>
      </c>
      <c r="W30" s="305">
        <f t="shared" si="12"/>
        <v>42</v>
      </c>
      <c r="X30" s="305">
        <f t="shared" si="12"/>
        <v>1</v>
      </c>
      <c r="Y30" s="305">
        <f t="shared" si="12"/>
        <v>0</v>
      </c>
      <c r="Z30" s="305">
        <f t="shared" si="12"/>
        <v>530</v>
      </c>
      <c r="AA30" s="305">
        <f t="shared" si="12"/>
        <v>60</v>
      </c>
      <c r="AB30" s="305">
        <f t="shared" si="12"/>
        <v>1</v>
      </c>
      <c r="AC30" s="307"/>
      <c r="AD30" s="307"/>
    </row>
    <row r="31" spans="1:30" ht="30" customHeight="1" x14ac:dyDescent="0.25">
      <c r="A31" s="195" t="s">
        <v>45</v>
      </c>
      <c r="B31" s="220" t="s">
        <v>205</v>
      </c>
      <c r="C31" s="225" t="s">
        <v>345</v>
      </c>
      <c r="D31" s="226" t="s">
        <v>316</v>
      </c>
      <c r="E31" s="256">
        <v>1</v>
      </c>
      <c r="F31" s="226"/>
      <c r="G31" s="256">
        <v>319</v>
      </c>
      <c r="H31" s="256"/>
      <c r="I31" s="256">
        <v>297</v>
      </c>
      <c r="J31" s="227">
        <v>319</v>
      </c>
      <c r="K31" s="318">
        <f>J31-L31</f>
        <v>247</v>
      </c>
      <c r="L31" s="236">
        <v>72</v>
      </c>
      <c r="M31" s="236">
        <v>30</v>
      </c>
      <c r="N31" s="236">
        <v>42</v>
      </c>
      <c r="O31" s="236">
        <v>30</v>
      </c>
      <c r="P31" s="251"/>
      <c r="Q31" s="251"/>
      <c r="R31" s="254"/>
      <c r="S31" s="195"/>
      <c r="T31" s="195"/>
      <c r="U31" s="195"/>
      <c r="V31" s="269">
        <v>30</v>
      </c>
      <c r="W31" s="269">
        <v>42</v>
      </c>
      <c r="X31" s="269">
        <v>1</v>
      </c>
      <c r="Y31" s="238"/>
      <c r="Z31" s="206"/>
      <c r="AA31" s="206"/>
      <c r="AB31" s="206"/>
      <c r="AC31" s="234"/>
      <c r="AD31" s="234"/>
    </row>
    <row r="32" spans="1:30" ht="30" customHeight="1" x14ac:dyDescent="0.25">
      <c r="A32" s="195" t="s">
        <v>46</v>
      </c>
      <c r="B32" s="230" t="s">
        <v>206</v>
      </c>
      <c r="C32" s="225" t="s">
        <v>346</v>
      </c>
      <c r="D32" s="226" t="s">
        <v>316</v>
      </c>
      <c r="E32" s="256">
        <v>1</v>
      </c>
      <c r="F32" s="226"/>
      <c r="G32" s="256">
        <v>286</v>
      </c>
      <c r="H32" s="256"/>
      <c r="I32" s="256">
        <v>286</v>
      </c>
      <c r="J32" s="227">
        <v>286</v>
      </c>
      <c r="K32" s="318">
        <f>J32-L32</f>
        <v>224</v>
      </c>
      <c r="L32" s="236">
        <v>62</v>
      </c>
      <c r="M32" s="236">
        <v>26</v>
      </c>
      <c r="N32" s="236">
        <v>16</v>
      </c>
      <c r="O32" s="236">
        <v>30</v>
      </c>
      <c r="P32" s="251"/>
      <c r="Q32" s="251"/>
      <c r="R32" s="251"/>
      <c r="S32" s="195"/>
      <c r="T32" s="195"/>
      <c r="U32" s="195"/>
      <c r="V32" s="269"/>
      <c r="W32" s="269"/>
      <c r="X32" s="269"/>
      <c r="Y32" s="238"/>
      <c r="Z32" s="206">
        <v>26</v>
      </c>
      <c r="AA32" s="206">
        <v>36</v>
      </c>
      <c r="AB32" s="206">
        <v>1</v>
      </c>
      <c r="AC32" s="234"/>
      <c r="AD32" s="234"/>
    </row>
    <row r="33" spans="1:30" ht="30" customHeight="1" x14ac:dyDescent="0.25">
      <c r="A33" s="195" t="s">
        <v>60</v>
      </c>
      <c r="B33" s="231" t="s">
        <v>207</v>
      </c>
      <c r="C33" s="225" t="s">
        <v>323</v>
      </c>
      <c r="D33" s="226"/>
      <c r="E33" s="256">
        <v>1</v>
      </c>
      <c r="F33" s="226"/>
      <c r="G33" s="256">
        <v>206</v>
      </c>
      <c r="H33" s="256"/>
      <c r="I33" s="256">
        <v>204</v>
      </c>
      <c r="J33" s="227">
        <v>206</v>
      </c>
      <c r="K33" s="318">
        <f>J33-L33</f>
        <v>166</v>
      </c>
      <c r="L33" s="236">
        <v>40</v>
      </c>
      <c r="M33" s="236">
        <v>26</v>
      </c>
      <c r="N33" s="236">
        <v>14</v>
      </c>
      <c r="O33" s="236"/>
      <c r="P33" s="251"/>
      <c r="Q33" s="251"/>
      <c r="R33" s="251"/>
      <c r="S33" s="195"/>
      <c r="T33" s="195"/>
      <c r="U33" s="195"/>
      <c r="V33" s="269"/>
      <c r="W33" s="269"/>
      <c r="X33" s="269"/>
      <c r="Y33" s="238"/>
      <c r="Z33" s="206">
        <v>26</v>
      </c>
      <c r="AA33" s="206">
        <v>14</v>
      </c>
      <c r="AB33" s="206"/>
      <c r="AC33" s="234"/>
      <c r="AD33" s="234"/>
    </row>
    <row r="34" spans="1:30" ht="30" customHeight="1" x14ac:dyDescent="0.25">
      <c r="A34" s="195" t="s">
        <v>61</v>
      </c>
      <c r="B34" s="339" t="s">
        <v>208</v>
      </c>
      <c r="C34" s="225" t="s">
        <v>324</v>
      </c>
      <c r="D34" s="226"/>
      <c r="E34" s="256">
        <v>1</v>
      </c>
      <c r="F34" s="226"/>
      <c r="G34" s="256">
        <v>80</v>
      </c>
      <c r="H34" s="256"/>
      <c r="I34" s="256">
        <v>78</v>
      </c>
      <c r="J34" s="227">
        <v>252</v>
      </c>
      <c r="K34" s="318">
        <f>J34-L34</f>
        <v>232</v>
      </c>
      <c r="L34" s="236">
        <v>20</v>
      </c>
      <c r="M34" s="236">
        <v>10</v>
      </c>
      <c r="N34" s="236">
        <v>10</v>
      </c>
      <c r="O34" s="236"/>
      <c r="P34" s="251"/>
      <c r="Q34" s="251"/>
      <c r="R34" s="251"/>
      <c r="S34" s="181"/>
      <c r="T34" s="181"/>
      <c r="U34" s="195"/>
      <c r="V34" s="269"/>
      <c r="W34" s="269"/>
      <c r="X34" s="269"/>
      <c r="Y34" s="238"/>
      <c r="Z34" s="206">
        <v>10</v>
      </c>
      <c r="AA34" s="206">
        <v>10</v>
      </c>
      <c r="AB34" s="206"/>
      <c r="AC34" s="234"/>
      <c r="AD34" s="234"/>
    </row>
    <row r="35" spans="1:30" s="262" customFormat="1" ht="22.5" customHeight="1" x14ac:dyDescent="0.25">
      <c r="A35" s="251" t="s">
        <v>338</v>
      </c>
      <c r="B35" s="309" t="s">
        <v>361</v>
      </c>
      <c r="C35" s="310" t="s">
        <v>32</v>
      </c>
      <c r="D35" s="311"/>
      <c r="E35" s="311"/>
      <c r="F35" s="311"/>
      <c r="G35" s="312">
        <v>36</v>
      </c>
      <c r="H35" s="311"/>
      <c r="I35" s="312">
        <v>36</v>
      </c>
      <c r="J35" s="253">
        <v>36</v>
      </c>
      <c r="K35" s="253">
        <f>J35-L35</f>
        <v>0</v>
      </c>
      <c r="L35" s="269">
        <v>36</v>
      </c>
      <c r="M35" s="269"/>
      <c r="N35" s="269"/>
      <c r="O35" s="269"/>
      <c r="P35" s="251"/>
      <c r="Q35" s="251"/>
      <c r="R35" s="251"/>
      <c r="S35" s="251"/>
      <c r="T35" s="251"/>
      <c r="U35" s="251"/>
      <c r="V35" s="269">
        <v>36</v>
      </c>
      <c r="W35" s="269"/>
      <c r="X35" s="269"/>
      <c r="Y35" s="279"/>
      <c r="Z35" s="269"/>
      <c r="AA35" s="269"/>
      <c r="AB35" s="269"/>
      <c r="AC35" s="280"/>
      <c r="AD35" s="280"/>
    </row>
    <row r="36" spans="1:30" s="262" customFormat="1" ht="30" customHeight="1" x14ac:dyDescent="0.25">
      <c r="A36" s="251" t="s">
        <v>339</v>
      </c>
      <c r="B36" s="309" t="s">
        <v>361</v>
      </c>
      <c r="C36" s="310" t="s">
        <v>32</v>
      </c>
      <c r="D36" s="313"/>
      <c r="E36" s="313"/>
      <c r="F36" s="313"/>
      <c r="G36" s="312">
        <v>468</v>
      </c>
      <c r="H36" s="311"/>
      <c r="I36" s="312">
        <v>468</v>
      </c>
      <c r="J36" s="255">
        <v>468</v>
      </c>
      <c r="K36" s="253">
        <f>J36-L36</f>
        <v>0</v>
      </c>
      <c r="L36" s="269">
        <v>468</v>
      </c>
      <c r="M36" s="269"/>
      <c r="N36" s="269"/>
      <c r="O36" s="269"/>
      <c r="P36" s="251"/>
      <c r="Q36" s="251"/>
      <c r="R36" s="251"/>
      <c r="S36" s="251"/>
      <c r="T36" s="251"/>
      <c r="U36" s="251"/>
      <c r="V36" s="269"/>
      <c r="W36" s="269"/>
      <c r="X36" s="269"/>
      <c r="Y36" s="279"/>
      <c r="Z36" s="269">
        <v>468</v>
      </c>
      <c r="AA36" s="269"/>
      <c r="AB36" s="269"/>
      <c r="AC36" s="280"/>
      <c r="AD36" s="280"/>
    </row>
    <row r="37" spans="1:30" s="262" customFormat="1" ht="15.75" customHeight="1" x14ac:dyDescent="0.25">
      <c r="A37" s="269"/>
      <c r="B37" s="405" t="s">
        <v>395</v>
      </c>
      <c r="C37" s="311"/>
      <c r="D37" s="313"/>
      <c r="E37" s="313"/>
      <c r="F37" s="313"/>
      <c r="G37" s="312">
        <v>18</v>
      </c>
      <c r="H37" s="311"/>
      <c r="I37" s="312"/>
      <c r="J37" s="406"/>
      <c r="K37" s="407"/>
      <c r="L37" s="269"/>
      <c r="M37" s="269"/>
      <c r="N37" s="269"/>
      <c r="O37" s="269"/>
      <c r="P37" s="269"/>
      <c r="Q37" s="269"/>
      <c r="R37" s="269"/>
      <c r="S37" s="269"/>
      <c r="T37" s="269"/>
      <c r="U37" s="269"/>
      <c r="V37" s="269"/>
      <c r="W37" s="269"/>
      <c r="X37" s="269"/>
      <c r="Y37" s="279"/>
      <c r="Z37" s="269"/>
      <c r="AA37" s="269"/>
      <c r="AB37" s="269"/>
      <c r="AC37" s="280"/>
      <c r="AD37" s="280"/>
    </row>
    <row r="38" spans="1:30" s="308" customFormat="1" ht="57.75" customHeight="1" x14ac:dyDescent="0.25">
      <c r="A38" s="302" t="s">
        <v>62</v>
      </c>
      <c r="B38" s="374" t="s">
        <v>383</v>
      </c>
      <c r="C38" s="304" t="s">
        <v>329</v>
      </c>
      <c r="D38" s="306">
        <f>D41</f>
        <v>0</v>
      </c>
      <c r="E38" s="306">
        <f t="shared" ref="E38:F38" si="13">E41</f>
        <v>1</v>
      </c>
      <c r="F38" s="306">
        <f t="shared" si="13"/>
        <v>0</v>
      </c>
      <c r="G38" s="306">
        <f>SUM(G39:G43)</f>
        <v>371</v>
      </c>
      <c r="H38" s="306">
        <f t="shared" ref="H38:AB38" si="14">SUM(H39:H42)</f>
        <v>77</v>
      </c>
      <c r="I38" s="306">
        <f t="shared" si="14"/>
        <v>331</v>
      </c>
      <c r="J38" s="306">
        <f t="shared" si="14"/>
        <v>355</v>
      </c>
      <c r="K38" s="306">
        <f t="shared" si="14"/>
        <v>253</v>
      </c>
      <c r="L38" s="306">
        <f>SUM(L39:L42)</f>
        <v>102</v>
      </c>
      <c r="M38" s="306">
        <f t="shared" si="14"/>
        <v>36</v>
      </c>
      <c r="N38" s="306">
        <f t="shared" si="14"/>
        <v>30</v>
      </c>
      <c r="O38" s="306">
        <f t="shared" si="14"/>
        <v>0</v>
      </c>
      <c r="P38" s="306">
        <f>SUM(P39:P42)</f>
        <v>0</v>
      </c>
      <c r="Q38" s="306">
        <f t="shared" ref="Q38:AB38" si="15">SUM(Q39:Q42)</f>
        <v>0</v>
      </c>
      <c r="R38" s="306">
        <f t="shared" si="15"/>
        <v>0</v>
      </c>
      <c r="S38" s="306">
        <f t="shared" si="15"/>
        <v>0</v>
      </c>
      <c r="T38" s="306">
        <f t="shared" si="15"/>
        <v>0</v>
      </c>
      <c r="U38" s="306">
        <f t="shared" si="15"/>
        <v>0</v>
      </c>
      <c r="V38" s="306">
        <f t="shared" si="15"/>
        <v>72</v>
      </c>
      <c r="W38" s="306">
        <f t="shared" si="15"/>
        <v>30</v>
      </c>
      <c r="X38" s="306">
        <f t="shared" si="15"/>
        <v>3</v>
      </c>
      <c r="Y38" s="306">
        <f t="shared" si="15"/>
        <v>0</v>
      </c>
      <c r="Z38" s="306">
        <f t="shared" si="15"/>
        <v>0</v>
      </c>
      <c r="AA38" s="306">
        <f t="shared" si="15"/>
        <v>0</v>
      </c>
      <c r="AB38" s="306">
        <f t="shared" si="15"/>
        <v>0</v>
      </c>
      <c r="AC38" s="307"/>
      <c r="AD38" s="307"/>
    </row>
    <row r="39" spans="1:30" s="308" customFormat="1" ht="32.25" customHeight="1" x14ac:dyDescent="0.25">
      <c r="A39" s="375" t="s">
        <v>47</v>
      </c>
      <c r="B39" s="376" t="s">
        <v>384</v>
      </c>
      <c r="C39" s="370" t="s">
        <v>215</v>
      </c>
      <c r="D39" s="358"/>
      <c r="E39" s="358">
        <v>1</v>
      </c>
      <c r="F39" s="358"/>
      <c r="G39" s="358">
        <v>73</v>
      </c>
      <c r="H39" s="358"/>
      <c r="I39" s="358">
        <v>61</v>
      </c>
      <c r="J39" s="358">
        <v>73</v>
      </c>
      <c r="K39" s="318">
        <f t="shared" ref="K39:K40" si="16">J39-L39</f>
        <v>55</v>
      </c>
      <c r="L39" s="236">
        <v>18</v>
      </c>
      <c r="M39" s="236">
        <v>8</v>
      </c>
      <c r="N39" s="236">
        <v>10</v>
      </c>
      <c r="O39" s="358"/>
      <c r="P39" s="379"/>
      <c r="Q39" s="379"/>
      <c r="R39" s="379"/>
      <c r="S39" s="369"/>
      <c r="T39" s="369"/>
      <c r="U39" s="369"/>
      <c r="V39" s="379">
        <v>8</v>
      </c>
      <c r="W39" s="379">
        <v>10</v>
      </c>
      <c r="X39" s="380">
        <v>1</v>
      </c>
      <c r="Y39" s="372"/>
      <c r="Z39" s="371"/>
      <c r="AA39" s="371"/>
      <c r="AB39" s="371"/>
      <c r="AC39" s="307"/>
      <c r="AD39" s="307"/>
    </row>
    <row r="40" spans="1:30" s="308" customFormat="1" ht="33.75" customHeight="1" x14ac:dyDescent="0.25">
      <c r="A40" s="375" t="s">
        <v>385</v>
      </c>
      <c r="B40" s="376" t="s">
        <v>386</v>
      </c>
      <c r="C40" s="370" t="s">
        <v>215</v>
      </c>
      <c r="D40" s="358"/>
      <c r="E40" s="358">
        <v>1</v>
      </c>
      <c r="F40" s="358"/>
      <c r="G40" s="358">
        <v>131</v>
      </c>
      <c r="H40" s="358"/>
      <c r="I40" s="358">
        <v>121</v>
      </c>
      <c r="J40" s="358">
        <v>131</v>
      </c>
      <c r="K40" s="318">
        <f t="shared" si="16"/>
        <v>107</v>
      </c>
      <c r="L40" s="236">
        <v>24</v>
      </c>
      <c r="M40" s="236">
        <v>14</v>
      </c>
      <c r="N40" s="236">
        <v>10</v>
      </c>
      <c r="O40" s="358"/>
      <c r="P40" s="379"/>
      <c r="Q40" s="379"/>
      <c r="R40" s="379"/>
      <c r="S40" s="369"/>
      <c r="T40" s="369"/>
      <c r="U40" s="369"/>
      <c r="V40" s="379">
        <v>14</v>
      </c>
      <c r="W40" s="379">
        <v>10</v>
      </c>
      <c r="X40" s="380">
        <v>1</v>
      </c>
      <c r="Y40" s="372"/>
      <c r="Z40" s="371"/>
      <c r="AA40" s="371"/>
      <c r="AB40" s="371"/>
      <c r="AC40" s="307"/>
      <c r="AD40" s="307"/>
    </row>
    <row r="41" spans="1:30" ht="30.75" customHeight="1" x14ac:dyDescent="0.25">
      <c r="A41" s="375" t="s">
        <v>387</v>
      </c>
      <c r="B41" s="376" t="s">
        <v>388</v>
      </c>
      <c r="C41" s="338" t="s">
        <v>32</v>
      </c>
      <c r="D41" s="226"/>
      <c r="E41" s="256">
        <v>1</v>
      </c>
      <c r="F41" s="226"/>
      <c r="G41" s="256">
        <v>115</v>
      </c>
      <c r="H41" s="256">
        <v>77</v>
      </c>
      <c r="I41" s="256">
        <v>113</v>
      </c>
      <c r="J41" s="195">
        <v>115</v>
      </c>
      <c r="K41" s="318">
        <f>J41-L41</f>
        <v>91</v>
      </c>
      <c r="L41" s="236">
        <v>24</v>
      </c>
      <c r="M41" s="236">
        <v>14</v>
      </c>
      <c r="N41" s="236">
        <v>10</v>
      </c>
      <c r="O41" s="236"/>
      <c r="P41" s="251"/>
      <c r="Q41" s="251"/>
      <c r="R41" s="251"/>
      <c r="S41" s="195"/>
      <c r="T41" s="195"/>
      <c r="U41" s="195"/>
      <c r="V41" s="269">
        <v>14</v>
      </c>
      <c r="W41" s="269">
        <v>10</v>
      </c>
      <c r="X41" s="269">
        <v>1</v>
      </c>
      <c r="Y41" s="238"/>
      <c r="Z41" s="206"/>
      <c r="AA41" s="206"/>
      <c r="AB41" s="206"/>
      <c r="AC41" s="234"/>
      <c r="AD41" s="234"/>
    </row>
    <row r="42" spans="1:30" s="295" customFormat="1" ht="30" customHeight="1" x14ac:dyDescent="0.25">
      <c r="A42" s="377" t="s">
        <v>211</v>
      </c>
      <c r="B42" s="378" t="s">
        <v>389</v>
      </c>
      <c r="C42" s="315" t="s">
        <v>32</v>
      </c>
      <c r="D42" s="316"/>
      <c r="E42" s="316"/>
      <c r="F42" s="316"/>
      <c r="G42" s="317">
        <v>36</v>
      </c>
      <c r="H42" s="316"/>
      <c r="I42" s="317">
        <v>36</v>
      </c>
      <c r="J42" s="286">
        <v>36</v>
      </c>
      <c r="K42" s="290"/>
      <c r="L42" s="291">
        <v>36</v>
      </c>
      <c r="M42" s="291"/>
      <c r="N42" s="291"/>
      <c r="O42" s="291"/>
      <c r="P42" s="314"/>
      <c r="Q42" s="314"/>
      <c r="R42" s="314"/>
      <c r="S42" s="314"/>
      <c r="T42" s="314"/>
      <c r="U42" s="314"/>
      <c r="V42" s="291">
        <v>36</v>
      </c>
      <c r="W42" s="291"/>
      <c r="X42" s="291"/>
      <c r="Y42" s="293"/>
      <c r="Z42" s="291"/>
      <c r="AA42" s="291"/>
      <c r="AB42" s="291"/>
      <c r="AC42" s="294"/>
      <c r="AD42" s="294"/>
    </row>
    <row r="43" spans="1:30" s="295" customFormat="1" ht="14.25" customHeight="1" x14ac:dyDescent="0.25">
      <c r="A43" s="393"/>
      <c r="B43" s="404" t="s">
        <v>395</v>
      </c>
      <c r="C43" s="316"/>
      <c r="D43" s="316"/>
      <c r="E43" s="316"/>
      <c r="F43" s="316"/>
      <c r="G43" s="317">
        <v>16</v>
      </c>
      <c r="H43" s="316"/>
      <c r="I43" s="317"/>
      <c r="J43" s="403"/>
      <c r="K43" s="292"/>
      <c r="L43" s="291"/>
      <c r="M43" s="291"/>
      <c r="N43" s="291"/>
      <c r="O43" s="291"/>
      <c r="P43" s="291"/>
      <c r="Q43" s="291"/>
      <c r="R43" s="291"/>
      <c r="S43" s="291"/>
      <c r="T43" s="291"/>
      <c r="U43" s="291"/>
      <c r="V43" s="291"/>
      <c r="W43" s="291"/>
      <c r="X43" s="291"/>
      <c r="Y43" s="293"/>
      <c r="Z43" s="291"/>
      <c r="AA43" s="291"/>
      <c r="AB43" s="291"/>
      <c r="AC43" s="294"/>
      <c r="AD43" s="294"/>
    </row>
    <row r="44" spans="1:30" s="308" customFormat="1" ht="47.25" customHeight="1" x14ac:dyDescent="0.25">
      <c r="A44" s="373" t="s">
        <v>63</v>
      </c>
      <c r="B44" s="381" t="s">
        <v>390</v>
      </c>
      <c r="C44" s="304" t="s">
        <v>347</v>
      </c>
      <c r="D44" s="306">
        <f>D45</f>
        <v>1</v>
      </c>
      <c r="E44" s="306">
        <f t="shared" ref="E44:X44" si="17">E45</f>
        <v>1</v>
      </c>
      <c r="F44" s="306">
        <f t="shared" si="17"/>
        <v>0</v>
      </c>
      <c r="G44" s="306">
        <f>SUM(G45:G47)</f>
        <v>280</v>
      </c>
      <c r="H44" s="306">
        <f t="shared" si="17"/>
        <v>0</v>
      </c>
      <c r="I44" s="306">
        <f t="shared" si="17"/>
        <v>224</v>
      </c>
      <c r="J44" s="306">
        <f t="shared" si="17"/>
        <v>226</v>
      </c>
      <c r="K44" s="306">
        <f t="shared" si="17"/>
        <v>194</v>
      </c>
      <c r="L44" s="306">
        <f>L45+L46</f>
        <v>68</v>
      </c>
      <c r="M44" s="306">
        <f t="shared" si="17"/>
        <v>16</v>
      </c>
      <c r="N44" s="306">
        <f t="shared" si="17"/>
        <v>16</v>
      </c>
      <c r="O44" s="306">
        <f t="shared" si="17"/>
        <v>0</v>
      </c>
      <c r="P44" s="306">
        <f>SUM(P45:P47)</f>
        <v>0</v>
      </c>
      <c r="Q44" s="306">
        <f t="shared" ref="Q44:AB44" si="18">SUM(Q45:Q47)</f>
        <v>0</v>
      </c>
      <c r="R44" s="306">
        <f t="shared" si="18"/>
        <v>0</v>
      </c>
      <c r="S44" s="306">
        <f t="shared" si="18"/>
        <v>0</v>
      </c>
      <c r="T44" s="306">
        <f t="shared" si="18"/>
        <v>0</v>
      </c>
      <c r="U44" s="306">
        <f t="shared" si="18"/>
        <v>0</v>
      </c>
      <c r="V44" s="306">
        <f t="shared" si="18"/>
        <v>0</v>
      </c>
      <c r="W44" s="306">
        <f t="shared" si="18"/>
        <v>0</v>
      </c>
      <c r="X44" s="306">
        <f t="shared" si="18"/>
        <v>0</v>
      </c>
      <c r="Y44" s="306">
        <f t="shared" si="18"/>
        <v>0</v>
      </c>
      <c r="Z44" s="306">
        <f t="shared" si="18"/>
        <v>16</v>
      </c>
      <c r="AA44" s="306">
        <f t="shared" si="18"/>
        <v>52</v>
      </c>
      <c r="AB44" s="306">
        <f t="shared" si="18"/>
        <v>1</v>
      </c>
      <c r="AC44" s="307"/>
      <c r="AD44" s="307"/>
    </row>
    <row r="45" spans="1:30" ht="44.25" customHeight="1" x14ac:dyDescent="0.25">
      <c r="A45" s="375" t="s">
        <v>64</v>
      </c>
      <c r="B45" s="376" t="s">
        <v>391</v>
      </c>
      <c r="C45" s="340" t="s">
        <v>32</v>
      </c>
      <c r="D45" s="256">
        <v>1</v>
      </c>
      <c r="E45" s="256">
        <v>1</v>
      </c>
      <c r="F45" s="226"/>
      <c r="G45" s="256">
        <v>226</v>
      </c>
      <c r="H45" s="256"/>
      <c r="I45" s="256">
        <v>224</v>
      </c>
      <c r="J45" s="219">
        <v>226</v>
      </c>
      <c r="K45" s="232">
        <f>J45-L45</f>
        <v>194</v>
      </c>
      <c r="L45" s="236">
        <v>32</v>
      </c>
      <c r="M45" s="236">
        <v>16</v>
      </c>
      <c r="N45" s="236">
        <v>16</v>
      </c>
      <c r="O45" s="236"/>
      <c r="P45" s="251"/>
      <c r="Q45" s="251"/>
      <c r="R45" s="251"/>
      <c r="S45" s="195"/>
      <c r="T45" s="195"/>
      <c r="U45" s="195"/>
      <c r="V45" s="269"/>
      <c r="W45" s="269"/>
      <c r="X45" s="269"/>
      <c r="Y45" s="238"/>
      <c r="Z45" s="206">
        <v>16</v>
      </c>
      <c r="AA45" s="206">
        <v>16</v>
      </c>
      <c r="AB45" s="206">
        <v>1</v>
      </c>
      <c r="AC45" s="234"/>
      <c r="AD45" s="234"/>
    </row>
    <row r="46" spans="1:30" s="295" customFormat="1" ht="40.5" customHeight="1" x14ac:dyDescent="0.25">
      <c r="A46" s="382" t="s">
        <v>187</v>
      </c>
      <c r="B46" s="381" t="s">
        <v>390</v>
      </c>
      <c r="C46" s="315" t="s">
        <v>32</v>
      </c>
      <c r="D46" s="316"/>
      <c r="E46" s="316"/>
      <c r="F46" s="316"/>
      <c r="G46" s="317">
        <v>36</v>
      </c>
      <c r="H46" s="316"/>
      <c r="I46" s="317">
        <v>36</v>
      </c>
      <c r="J46" s="286">
        <v>36</v>
      </c>
      <c r="K46" s="290"/>
      <c r="L46" s="291">
        <v>36</v>
      </c>
      <c r="M46" s="291"/>
      <c r="N46" s="291"/>
      <c r="O46" s="291"/>
      <c r="P46" s="314"/>
      <c r="Q46" s="314"/>
      <c r="R46" s="314"/>
      <c r="S46" s="314"/>
      <c r="T46" s="314"/>
      <c r="U46" s="314"/>
      <c r="V46" s="291"/>
      <c r="W46" s="291"/>
      <c r="X46" s="291"/>
      <c r="Y46" s="293"/>
      <c r="Z46" s="291"/>
      <c r="AA46" s="291">
        <v>36</v>
      </c>
      <c r="AB46" s="291"/>
      <c r="AC46" s="294"/>
      <c r="AD46" s="294"/>
    </row>
    <row r="47" spans="1:30" s="295" customFormat="1" ht="17.25" customHeight="1" x14ac:dyDescent="0.25">
      <c r="A47" s="401"/>
      <c r="B47" s="402" t="s">
        <v>395</v>
      </c>
      <c r="C47" s="316"/>
      <c r="D47" s="316"/>
      <c r="E47" s="316"/>
      <c r="F47" s="316"/>
      <c r="G47" s="317">
        <v>18</v>
      </c>
      <c r="H47" s="316"/>
      <c r="I47" s="317"/>
      <c r="J47" s="403"/>
      <c r="K47" s="292"/>
      <c r="L47" s="291"/>
      <c r="M47" s="291"/>
      <c r="N47" s="291"/>
      <c r="O47" s="291"/>
      <c r="P47" s="291"/>
      <c r="Q47" s="291"/>
      <c r="R47" s="291"/>
      <c r="S47" s="291"/>
      <c r="T47" s="291"/>
      <c r="U47" s="291"/>
      <c r="V47" s="291"/>
      <c r="W47" s="291"/>
      <c r="X47" s="291"/>
      <c r="Y47" s="293"/>
      <c r="Z47" s="291"/>
      <c r="AA47" s="291"/>
      <c r="AB47" s="291"/>
      <c r="AC47" s="294"/>
      <c r="AD47" s="294"/>
    </row>
    <row r="48" spans="1:30" s="308" customFormat="1" ht="30" customHeight="1" x14ac:dyDescent="0.25">
      <c r="A48" s="386" t="s">
        <v>202</v>
      </c>
      <c r="B48" s="387" t="s">
        <v>392</v>
      </c>
      <c r="C48" s="304" t="s">
        <v>329</v>
      </c>
      <c r="D48" s="306">
        <f>D49</f>
        <v>0</v>
      </c>
      <c r="E48" s="306">
        <f t="shared" ref="E48:F48" si="19">E49</f>
        <v>0</v>
      </c>
      <c r="F48" s="306">
        <f t="shared" si="19"/>
        <v>0</v>
      </c>
      <c r="G48" s="306">
        <f>SUM(G49:G52)</f>
        <v>488</v>
      </c>
      <c r="H48" s="306">
        <f t="shared" ref="H48:AB48" si="20">SUM(H49:H52)</f>
        <v>0</v>
      </c>
      <c r="I48" s="306">
        <f t="shared" si="20"/>
        <v>470</v>
      </c>
      <c r="J48" s="306">
        <f t="shared" si="20"/>
        <v>470</v>
      </c>
      <c r="K48" s="306">
        <f t="shared" si="20"/>
        <v>106</v>
      </c>
      <c r="L48" s="306">
        <f>SUM(L49:L52)</f>
        <v>364</v>
      </c>
      <c r="M48" s="306">
        <f t="shared" si="20"/>
        <v>20</v>
      </c>
      <c r="N48" s="306">
        <f t="shared" si="20"/>
        <v>20</v>
      </c>
      <c r="O48" s="306">
        <f t="shared" si="20"/>
        <v>0</v>
      </c>
      <c r="P48" s="306">
        <f>SUM(P49:P52)</f>
        <v>0</v>
      </c>
      <c r="Q48" s="306">
        <f t="shared" ref="Q48:AB48" si="21">SUM(Q49:Q52)</f>
        <v>0</v>
      </c>
      <c r="R48" s="306">
        <f t="shared" si="21"/>
        <v>0</v>
      </c>
      <c r="S48" s="306">
        <f t="shared" si="21"/>
        <v>20</v>
      </c>
      <c r="T48" s="306">
        <f t="shared" si="21"/>
        <v>344</v>
      </c>
      <c r="U48" s="306">
        <f t="shared" si="21"/>
        <v>1</v>
      </c>
      <c r="V48" s="306">
        <f t="shared" si="21"/>
        <v>0</v>
      </c>
      <c r="W48" s="306">
        <f t="shared" si="21"/>
        <v>0</v>
      </c>
      <c r="X48" s="306">
        <f t="shared" si="21"/>
        <v>0</v>
      </c>
      <c r="Y48" s="306">
        <f t="shared" si="21"/>
        <v>0</v>
      </c>
      <c r="Z48" s="306">
        <f t="shared" si="21"/>
        <v>0</v>
      </c>
      <c r="AA48" s="306">
        <f t="shared" si="21"/>
        <v>0</v>
      </c>
      <c r="AB48" s="306">
        <f t="shared" si="21"/>
        <v>0</v>
      </c>
      <c r="AC48" s="307"/>
      <c r="AD48" s="307"/>
    </row>
    <row r="49" spans="1:30" ht="30" customHeight="1" x14ac:dyDescent="0.25">
      <c r="A49" s="353" t="s">
        <v>203</v>
      </c>
      <c r="B49" s="361" t="s">
        <v>392</v>
      </c>
      <c r="C49" s="338" t="s">
        <v>32</v>
      </c>
      <c r="D49" s="226"/>
      <c r="E49" s="226"/>
      <c r="F49" s="226"/>
      <c r="G49" s="256">
        <v>148</v>
      </c>
      <c r="H49" s="256"/>
      <c r="I49" s="256">
        <v>146</v>
      </c>
      <c r="J49" s="227">
        <v>146</v>
      </c>
      <c r="K49" s="99">
        <f>J49-L49</f>
        <v>106</v>
      </c>
      <c r="L49" s="236">
        <v>40</v>
      </c>
      <c r="M49" s="236">
        <v>20</v>
      </c>
      <c r="N49" s="236">
        <v>20</v>
      </c>
      <c r="O49" s="236"/>
      <c r="P49" s="251"/>
      <c r="Q49" s="251"/>
      <c r="R49" s="251"/>
      <c r="S49" s="195">
        <v>20</v>
      </c>
      <c r="T49" s="195">
        <v>20</v>
      </c>
      <c r="U49" s="195">
        <v>1</v>
      </c>
      <c r="V49" s="269"/>
      <c r="W49" s="269"/>
      <c r="X49" s="269"/>
      <c r="Y49" s="238"/>
      <c r="Z49" s="206"/>
      <c r="AA49" s="206"/>
      <c r="AB49" s="206"/>
      <c r="AC49" s="234"/>
      <c r="AD49" s="234"/>
    </row>
    <row r="50" spans="1:30" ht="30" customHeight="1" x14ac:dyDescent="0.25">
      <c r="A50" s="377" t="s">
        <v>393</v>
      </c>
      <c r="B50" s="388" t="s">
        <v>392</v>
      </c>
      <c r="C50" s="383" t="s">
        <v>32</v>
      </c>
      <c r="D50" s="226"/>
      <c r="E50" s="226"/>
      <c r="F50" s="226"/>
      <c r="G50" s="256">
        <v>144</v>
      </c>
      <c r="H50" s="256"/>
      <c r="I50" s="256">
        <v>144</v>
      </c>
      <c r="J50" s="384">
        <v>144</v>
      </c>
      <c r="K50" s="385"/>
      <c r="L50" s="236">
        <v>144</v>
      </c>
      <c r="M50" s="236"/>
      <c r="N50" s="236"/>
      <c r="O50" s="236"/>
      <c r="P50" s="269"/>
      <c r="Q50" s="269"/>
      <c r="R50" s="269"/>
      <c r="S50" s="206"/>
      <c r="T50" s="206">
        <v>144</v>
      </c>
      <c r="U50" s="206"/>
      <c r="V50" s="269"/>
      <c r="W50" s="269"/>
      <c r="X50" s="269"/>
      <c r="Y50" s="238"/>
      <c r="Z50" s="206"/>
      <c r="AA50" s="206"/>
      <c r="AB50" s="206"/>
      <c r="AC50" s="234"/>
      <c r="AD50" s="234"/>
    </row>
    <row r="51" spans="1:30" ht="30" customHeight="1" x14ac:dyDescent="0.25">
      <c r="A51" s="377" t="s">
        <v>321</v>
      </c>
      <c r="B51" s="388" t="s">
        <v>392</v>
      </c>
      <c r="C51" s="316" t="s">
        <v>32</v>
      </c>
      <c r="D51" s="316"/>
      <c r="E51" s="316"/>
      <c r="F51" s="316"/>
      <c r="G51" s="317">
        <v>180</v>
      </c>
      <c r="H51" s="317"/>
      <c r="I51" s="317">
        <v>180</v>
      </c>
      <c r="J51" s="323">
        <v>180</v>
      </c>
      <c r="K51" s="292"/>
      <c r="L51" s="291">
        <v>180</v>
      </c>
      <c r="M51" s="291"/>
      <c r="N51" s="291"/>
      <c r="O51" s="236"/>
      <c r="P51" s="269"/>
      <c r="Q51" s="269"/>
      <c r="R51" s="269"/>
      <c r="S51" s="206"/>
      <c r="T51" s="206">
        <v>180</v>
      </c>
      <c r="U51" s="206"/>
      <c r="V51" s="269"/>
      <c r="W51" s="269"/>
      <c r="X51" s="269"/>
      <c r="Y51" s="238"/>
      <c r="Z51" s="206"/>
      <c r="AA51" s="206"/>
      <c r="AB51" s="206"/>
      <c r="AC51" s="234"/>
      <c r="AD51" s="234"/>
    </row>
    <row r="52" spans="1:30" ht="18" customHeight="1" x14ac:dyDescent="0.25">
      <c r="A52" s="394"/>
      <c r="B52" s="395" t="s">
        <v>395</v>
      </c>
      <c r="C52" s="396"/>
      <c r="D52" s="396"/>
      <c r="E52" s="396"/>
      <c r="F52" s="396"/>
      <c r="G52" s="397">
        <v>16</v>
      </c>
      <c r="H52" s="397"/>
      <c r="I52" s="397"/>
      <c r="J52" s="398"/>
      <c r="K52" s="356"/>
      <c r="L52" s="399"/>
      <c r="M52" s="399"/>
      <c r="N52" s="399"/>
      <c r="O52" s="399"/>
      <c r="P52" s="399"/>
      <c r="Q52" s="399"/>
      <c r="R52" s="399"/>
      <c r="S52" s="399"/>
      <c r="T52" s="399"/>
      <c r="U52" s="399"/>
      <c r="V52" s="399"/>
      <c r="W52" s="399"/>
      <c r="X52" s="399"/>
      <c r="Y52" s="400"/>
      <c r="Z52" s="399"/>
      <c r="AA52" s="399"/>
      <c r="AB52" s="399"/>
      <c r="AC52" s="234"/>
      <c r="AD52" s="234"/>
    </row>
    <row r="53" spans="1:30" ht="22.5" customHeight="1" x14ac:dyDescent="0.25">
      <c r="A53" s="17"/>
      <c r="B53" s="348" t="s">
        <v>358</v>
      </c>
      <c r="C53" s="18" t="s">
        <v>357</v>
      </c>
      <c r="D53" s="209"/>
      <c r="E53" s="209"/>
      <c r="F53" s="209"/>
      <c r="G53" s="330">
        <f>G9+G16</f>
        <v>4104</v>
      </c>
      <c r="H53" s="330">
        <f t="shared" ref="H53:O53" si="22">H9+H14+H16</f>
        <v>91</v>
      </c>
      <c r="I53" s="330">
        <f t="shared" si="22"/>
        <v>3890</v>
      </c>
      <c r="J53" s="330">
        <f t="shared" si="22"/>
        <v>4230</v>
      </c>
      <c r="K53" s="330">
        <f t="shared" si="22"/>
        <v>2716</v>
      </c>
      <c r="L53" s="330">
        <f>(L9+L16)-L51-L50-L46-L42-L36-L35</f>
        <v>640</v>
      </c>
      <c r="M53" s="330">
        <f t="shared" si="22"/>
        <v>304</v>
      </c>
      <c r="N53" s="330">
        <f t="shared" si="22"/>
        <v>324</v>
      </c>
      <c r="O53" s="330">
        <f t="shared" si="22"/>
        <v>60</v>
      </c>
      <c r="P53" s="330">
        <f>(P9+P16)-P35-P36-P42-P46-P50-P51</f>
        <v>76</v>
      </c>
      <c r="Q53" s="330">
        <f t="shared" ref="Q53:AB53" si="23">(Q9+Q16)-Q35-Q36-Q42-Q46-Q50-Q51</f>
        <v>84</v>
      </c>
      <c r="R53" s="330">
        <f t="shared" si="23"/>
        <v>7</v>
      </c>
      <c r="S53" s="330">
        <f t="shared" si="23"/>
        <v>72</v>
      </c>
      <c r="T53" s="330">
        <f t="shared" si="23"/>
        <v>88</v>
      </c>
      <c r="U53" s="330">
        <f t="shared" si="23"/>
        <v>9</v>
      </c>
      <c r="V53" s="330">
        <f t="shared" si="23"/>
        <v>74</v>
      </c>
      <c r="W53" s="330">
        <f t="shared" si="23"/>
        <v>86</v>
      </c>
      <c r="X53" s="330">
        <f t="shared" si="23"/>
        <v>7</v>
      </c>
      <c r="Y53" s="330">
        <f t="shared" si="23"/>
        <v>0</v>
      </c>
      <c r="Z53" s="330">
        <f t="shared" si="23"/>
        <v>78</v>
      </c>
      <c r="AA53" s="330">
        <f>(AA9+AA16)-AA51-AA50-AA46-AA42-AA36-AA35</f>
        <v>82</v>
      </c>
      <c r="AB53" s="330">
        <f t="shared" si="23"/>
        <v>4</v>
      </c>
      <c r="AC53" s="234"/>
      <c r="AD53" s="234"/>
    </row>
    <row r="54" spans="1:30" ht="22.5" customHeight="1" x14ac:dyDescent="0.25">
      <c r="A54" s="17"/>
      <c r="B54" s="41" t="s">
        <v>23</v>
      </c>
      <c r="C54" s="18"/>
      <c r="D54" s="209"/>
      <c r="E54" s="209"/>
      <c r="F54" s="209"/>
      <c r="G54" s="330">
        <f>G53+G55+G56</f>
        <v>4464</v>
      </c>
      <c r="H54" s="330">
        <f t="shared" ref="H54:O54" si="24">H53+H35+H36+H42+H46+H51</f>
        <v>91</v>
      </c>
      <c r="I54" s="330">
        <f t="shared" si="24"/>
        <v>4646</v>
      </c>
      <c r="J54" s="330">
        <f t="shared" si="24"/>
        <v>4986</v>
      </c>
      <c r="K54" s="330">
        <f t="shared" si="24"/>
        <v>2716</v>
      </c>
      <c r="L54" s="330">
        <f>L53+L51+L50+L46+L42+L36+L35</f>
        <v>1540</v>
      </c>
      <c r="M54" s="330">
        <f t="shared" si="24"/>
        <v>304</v>
      </c>
      <c r="N54" s="330">
        <f t="shared" si="24"/>
        <v>324</v>
      </c>
      <c r="O54" s="330">
        <f t="shared" si="24"/>
        <v>60</v>
      </c>
      <c r="P54" s="474">
        <f>P53+Q53</f>
        <v>160</v>
      </c>
      <c r="Q54" s="475"/>
      <c r="R54" s="476"/>
      <c r="S54" s="474">
        <f>S53+T53</f>
        <v>160</v>
      </c>
      <c r="T54" s="475"/>
      <c r="U54" s="476"/>
      <c r="V54" s="474">
        <f>V53+W53</f>
        <v>160</v>
      </c>
      <c r="W54" s="475"/>
      <c r="X54" s="476"/>
      <c r="Y54" s="238"/>
      <c r="Z54" s="518">
        <f>Z53+AA53</f>
        <v>160</v>
      </c>
      <c r="AA54" s="519"/>
      <c r="AB54" s="520"/>
      <c r="AC54" s="234"/>
      <c r="AD54" s="234"/>
    </row>
    <row r="55" spans="1:30" ht="30" customHeight="1" x14ac:dyDescent="0.25">
      <c r="A55" s="25" t="s">
        <v>48</v>
      </c>
      <c r="B55" s="350" t="s">
        <v>68</v>
      </c>
      <c r="C55" s="40"/>
      <c r="D55" s="210"/>
      <c r="E55" s="210"/>
      <c r="F55" s="210"/>
      <c r="G55" s="331" t="s">
        <v>396</v>
      </c>
      <c r="H55" s="331"/>
      <c r="I55" s="331"/>
      <c r="J55" s="332"/>
      <c r="K55" s="27"/>
      <c r="L55" s="21"/>
      <c r="M55" s="422"/>
      <c r="N55" s="424"/>
      <c r="O55" s="21"/>
      <c r="P55" s="266"/>
      <c r="Q55" s="266"/>
      <c r="R55" s="266"/>
      <c r="S55" s="43"/>
      <c r="T55" s="43"/>
      <c r="U55" s="43"/>
      <c r="V55" s="272"/>
      <c r="W55" s="272"/>
      <c r="X55" s="273"/>
      <c r="Y55" s="151"/>
      <c r="Z55" s="218"/>
      <c r="AA55" s="218" t="s">
        <v>212</v>
      </c>
      <c r="AB55" s="218"/>
    </row>
    <row r="56" spans="1:30" ht="22.5" customHeight="1" x14ac:dyDescent="0.25">
      <c r="A56" s="25" t="s">
        <v>69</v>
      </c>
      <c r="B56" s="26" t="s">
        <v>49</v>
      </c>
      <c r="C56" s="40"/>
      <c r="D56" s="210"/>
      <c r="E56" s="210"/>
      <c r="F56" s="210"/>
      <c r="G56" s="210" t="s">
        <v>229</v>
      </c>
      <c r="H56" s="210"/>
      <c r="I56" s="210"/>
      <c r="J56" s="27"/>
      <c r="K56" s="27"/>
      <c r="L56" s="21"/>
      <c r="M56" s="422"/>
      <c r="N56" s="424"/>
      <c r="O56" s="21"/>
      <c r="P56" s="266"/>
      <c r="Q56" s="266"/>
      <c r="R56" s="266"/>
      <c r="S56" s="43"/>
      <c r="T56" s="43"/>
      <c r="U56" s="43"/>
      <c r="V56" s="272"/>
      <c r="W56" s="272"/>
      <c r="X56" s="273"/>
      <c r="Y56" s="151"/>
      <c r="Z56" s="218"/>
      <c r="AA56" s="218" t="s">
        <v>213</v>
      </c>
      <c r="AB56" s="218"/>
    </row>
    <row r="57" spans="1:30" ht="12" customHeight="1" x14ac:dyDescent="0.25">
      <c r="A57" s="239"/>
      <c r="B57" s="240"/>
      <c r="C57" s="241"/>
      <c r="D57" s="241"/>
      <c r="E57" s="241"/>
      <c r="F57" s="241"/>
      <c r="G57" s="241"/>
      <c r="H57" s="241"/>
      <c r="I57" s="241"/>
      <c r="J57" s="242"/>
      <c r="K57" s="243"/>
      <c r="L57" s="443" t="s">
        <v>24</v>
      </c>
      <c r="M57" s="455" t="s">
        <v>318</v>
      </c>
      <c r="N57" s="456"/>
      <c r="O57" s="457"/>
      <c r="P57" s="267"/>
      <c r="Q57" s="267"/>
      <c r="R57" s="267"/>
      <c r="S57" s="244"/>
      <c r="T57" s="244"/>
      <c r="U57" s="244"/>
      <c r="V57" s="267"/>
      <c r="W57" s="267"/>
      <c r="X57" s="268"/>
      <c r="Y57" s="151"/>
      <c r="Z57" s="437">
        <v>2</v>
      </c>
      <c r="AA57" s="438"/>
      <c r="AB57" s="439"/>
    </row>
    <row r="58" spans="1:30" ht="12" customHeight="1" x14ac:dyDescent="0.25">
      <c r="A58" s="239"/>
      <c r="B58" s="240"/>
      <c r="C58" s="241"/>
      <c r="D58" s="241"/>
      <c r="E58" s="241"/>
      <c r="F58" s="241"/>
      <c r="G58" s="241"/>
      <c r="H58" s="241"/>
      <c r="I58" s="241"/>
      <c r="J58" s="242"/>
      <c r="K58" s="243"/>
      <c r="L58" s="444"/>
      <c r="M58" s="455" t="s">
        <v>319</v>
      </c>
      <c r="N58" s="456"/>
      <c r="O58" s="457"/>
      <c r="P58" s="494">
        <v>9</v>
      </c>
      <c r="Q58" s="495"/>
      <c r="R58" s="496"/>
      <c r="S58" s="437">
        <v>8</v>
      </c>
      <c r="T58" s="438"/>
      <c r="U58" s="439"/>
      <c r="V58" s="494">
        <v>7</v>
      </c>
      <c r="W58" s="495"/>
      <c r="X58" s="496"/>
      <c r="Y58" s="151"/>
      <c r="Z58" s="437">
        <v>6</v>
      </c>
      <c r="AA58" s="438"/>
      <c r="AB58" s="439"/>
    </row>
    <row r="59" spans="1:30" ht="12" customHeight="1" x14ac:dyDescent="0.25">
      <c r="A59" s="239"/>
      <c r="B59" s="240"/>
      <c r="C59" s="241"/>
      <c r="D59" s="241"/>
      <c r="E59" s="241"/>
      <c r="F59" s="241"/>
      <c r="G59" s="241"/>
      <c r="H59" s="241"/>
      <c r="I59" s="241"/>
      <c r="J59" s="242"/>
      <c r="K59" s="243"/>
      <c r="L59" s="444"/>
      <c r="M59" s="448" t="s">
        <v>65</v>
      </c>
      <c r="N59" s="448"/>
      <c r="O59" s="448"/>
      <c r="P59" s="251"/>
      <c r="Q59" s="251"/>
      <c r="R59" s="251"/>
      <c r="S59" s="195"/>
      <c r="T59" s="195">
        <v>144</v>
      </c>
      <c r="U59" s="195"/>
      <c r="V59" s="274"/>
      <c r="W59" s="269">
        <v>36</v>
      </c>
      <c r="X59" s="334"/>
      <c r="Y59" s="335"/>
      <c r="Z59" s="333"/>
      <c r="AA59" s="333">
        <v>36</v>
      </c>
      <c r="AB59" s="218"/>
    </row>
    <row r="60" spans="1:30" ht="15" customHeight="1" x14ac:dyDescent="0.25">
      <c r="A60" s="205" t="s">
        <v>360</v>
      </c>
      <c r="B60" s="213"/>
      <c r="C60" s="213"/>
      <c r="D60" s="203"/>
      <c r="E60" s="203"/>
      <c r="F60" s="203"/>
      <c r="G60" s="203"/>
      <c r="H60" s="203"/>
      <c r="I60" s="203"/>
      <c r="J60" s="347"/>
      <c r="K60" s="34"/>
      <c r="L60" s="444"/>
      <c r="M60" s="447" t="s">
        <v>66</v>
      </c>
      <c r="N60" s="447"/>
      <c r="O60" s="447"/>
      <c r="P60" s="509"/>
      <c r="Q60" s="509"/>
      <c r="R60" s="509"/>
      <c r="S60" s="517"/>
      <c r="T60" s="517">
        <v>180</v>
      </c>
      <c r="U60" s="517"/>
      <c r="V60" s="521"/>
      <c r="W60" s="521">
        <v>36</v>
      </c>
      <c r="X60" s="522"/>
      <c r="Y60" s="335"/>
      <c r="Z60" s="515"/>
      <c r="AA60" s="515">
        <v>612</v>
      </c>
      <c r="AB60" s="515"/>
    </row>
    <row r="61" spans="1:30" ht="7.5" customHeight="1" x14ac:dyDescent="0.25">
      <c r="A61" s="31"/>
      <c r="B61" s="28"/>
      <c r="C61" s="20"/>
      <c r="D61" s="20"/>
      <c r="E61" s="20"/>
      <c r="F61" s="20"/>
      <c r="G61" s="20"/>
      <c r="H61" s="20"/>
      <c r="I61" s="20"/>
      <c r="J61" s="20"/>
      <c r="K61" s="32"/>
      <c r="L61" s="444"/>
      <c r="M61" s="447"/>
      <c r="N61" s="447"/>
      <c r="O61" s="447"/>
      <c r="P61" s="510"/>
      <c r="Q61" s="510"/>
      <c r="R61" s="510"/>
      <c r="S61" s="477"/>
      <c r="T61" s="477"/>
      <c r="U61" s="477"/>
      <c r="V61" s="510"/>
      <c r="W61" s="510"/>
      <c r="X61" s="523"/>
      <c r="Y61" s="335"/>
      <c r="Z61" s="516"/>
      <c r="AA61" s="516"/>
      <c r="AB61" s="516"/>
    </row>
    <row r="62" spans="1:30" ht="20.25" customHeight="1" x14ac:dyDescent="0.25">
      <c r="A62" s="513" t="s">
        <v>334</v>
      </c>
      <c r="B62" s="514"/>
      <c r="C62" s="514"/>
      <c r="D62" s="204"/>
      <c r="E62" s="204"/>
      <c r="F62" s="204"/>
      <c r="G62" s="204"/>
      <c r="H62" s="204"/>
      <c r="I62" s="204"/>
      <c r="J62" s="20"/>
      <c r="K62" s="32"/>
      <c r="L62" s="444"/>
      <c r="M62" s="447" t="s">
        <v>359</v>
      </c>
      <c r="N62" s="447"/>
      <c r="O62" s="447"/>
      <c r="P62" s="251"/>
      <c r="Q62" s="251"/>
      <c r="R62" s="251"/>
      <c r="S62" s="195"/>
      <c r="T62" s="195"/>
      <c r="U62" s="195"/>
      <c r="V62" s="274"/>
      <c r="W62" s="269"/>
      <c r="X62" s="334"/>
      <c r="Y62" s="335"/>
      <c r="Z62" s="333"/>
      <c r="AA62" s="333">
        <v>144</v>
      </c>
      <c r="AB62" s="218"/>
    </row>
    <row r="63" spans="1:30" ht="27" customHeight="1" x14ac:dyDescent="0.25">
      <c r="A63" s="513" t="s">
        <v>331</v>
      </c>
      <c r="B63" s="514"/>
      <c r="C63" s="29"/>
      <c r="D63" s="29"/>
      <c r="E63" s="29"/>
      <c r="F63" s="29"/>
      <c r="G63" s="29"/>
      <c r="H63" s="29"/>
      <c r="I63" s="29"/>
      <c r="J63" s="20"/>
      <c r="K63" s="32"/>
      <c r="L63" s="444"/>
      <c r="M63" s="448" t="s">
        <v>67</v>
      </c>
      <c r="N63" s="448"/>
      <c r="O63" s="448"/>
      <c r="P63" s="425">
        <v>3</v>
      </c>
      <c r="Q63" s="426"/>
      <c r="R63" s="427"/>
      <c r="S63" s="440">
        <v>2</v>
      </c>
      <c r="T63" s="441"/>
      <c r="U63" s="442"/>
      <c r="V63" s="425">
        <v>2</v>
      </c>
      <c r="W63" s="426"/>
      <c r="X63" s="427"/>
      <c r="Y63" s="151"/>
      <c r="Z63" s="482">
        <v>5</v>
      </c>
      <c r="AA63" s="483"/>
      <c r="AB63" s="484"/>
    </row>
    <row r="64" spans="1:30" ht="18" customHeight="1" x14ac:dyDescent="0.25">
      <c r="A64" s="511" t="s">
        <v>51</v>
      </c>
      <c r="B64" s="512"/>
      <c r="C64" s="29"/>
      <c r="D64" s="29"/>
      <c r="E64" s="29"/>
      <c r="F64" s="29"/>
      <c r="G64" s="29"/>
      <c r="H64" s="29"/>
      <c r="I64" s="29"/>
      <c r="J64" s="19"/>
      <c r="K64" s="32"/>
      <c r="L64" s="444"/>
      <c r="M64" s="452" t="s">
        <v>70</v>
      </c>
      <c r="N64" s="453"/>
      <c r="O64" s="454"/>
      <c r="P64" s="425">
        <v>5</v>
      </c>
      <c r="Q64" s="426"/>
      <c r="R64" s="427"/>
      <c r="S64" s="440">
        <v>7</v>
      </c>
      <c r="T64" s="441"/>
      <c r="U64" s="442"/>
      <c r="V64" s="425">
        <v>6</v>
      </c>
      <c r="W64" s="426"/>
      <c r="X64" s="427"/>
      <c r="Y64" s="151"/>
      <c r="Z64" s="482">
        <v>8</v>
      </c>
      <c r="AA64" s="483"/>
      <c r="AB64" s="484"/>
    </row>
    <row r="65" spans="1:28" ht="21.75" customHeight="1" x14ac:dyDescent="0.25">
      <c r="A65" s="511" t="s">
        <v>52</v>
      </c>
      <c r="B65" s="512"/>
      <c r="C65" s="100" t="s">
        <v>335</v>
      </c>
      <c r="D65" s="211" t="s">
        <v>53</v>
      </c>
      <c r="E65" s="100" t="s">
        <v>332</v>
      </c>
      <c r="F65" s="211"/>
      <c r="G65" s="211"/>
      <c r="H65" s="211"/>
      <c r="I65" s="211"/>
      <c r="J65" s="19"/>
      <c r="K65" s="349"/>
      <c r="L65" s="445"/>
      <c r="M65" s="449" t="s">
        <v>71</v>
      </c>
      <c r="N65" s="450"/>
      <c r="O65" s="451"/>
      <c r="P65" s="428">
        <v>1</v>
      </c>
      <c r="Q65" s="429"/>
      <c r="R65" s="430"/>
      <c r="S65" s="431">
        <v>1</v>
      </c>
      <c r="T65" s="432"/>
      <c r="U65" s="433"/>
      <c r="V65" s="428">
        <v>1</v>
      </c>
      <c r="W65" s="429"/>
      <c r="X65" s="430"/>
      <c r="Y65" s="151"/>
      <c r="Z65" s="437">
        <v>0</v>
      </c>
      <c r="AA65" s="438"/>
      <c r="AB65" s="439"/>
    </row>
    <row r="66" spans="1:28" ht="19.5" customHeight="1" x14ac:dyDescent="0.25">
      <c r="A66" s="511" t="s">
        <v>352</v>
      </c>
      <c r="B66" s="512"/>
      <c r="C66" s="101" t="s">
        <v>336</v>
      </c>
      <c r="D66" s="212" t="s">
        <v>53</v>
      </c>
      <c r="E66" s="341" t="s">
        <v>333</v>
      </c>
      <c r="F66" s="212"/>
      <c r="G66" s="212"/>
      <c r="H66" s="212"/>
      <c r="I66" s="212"/>
      <c r="J66" s="19"/>
      <c r="K66" s="349"/>
      <c r="L66" s="445"/>
      <c r="M66" s="422"/>
      <c r="N66" s="423"/>
      <c r="O66" s="424"/>
      <c r="P66" s="434"/>
      <c r="Q66" s="435"/>
      <c r="R66" s="436"/>
      <c r="S66" s="422"/>
      <c r="T66" s="423"/>
      <c r="U66" s="424"/>
      <c r="V66" s="434"/>
      <c r="W66" s="435"/>
      <c r="X66" s="436"/>
      <c r="Y66" s="329"/>
      <c r="Z66" s="422"/>
      <c r="AA66" s="423"/>
      <c r="AB66" s="424"/>
    </row>
    <row r="67" spans="1:28" ht="12" customHeight="1" x14ac:dyDescent="0.25">
      <c r="A67" s="33"/>
      <c r="B67" s="30"/>
      <c r="C67" s="29"/>
      <c r="D67" s="29"/>
      <c r="E67" s="29"/>
      <c r="F67" s="29"/>
      <c r="G67" s="29"/>
      <c r="H67" s="29"/>
      <c r="I67" s="29"/>
      <c r="J67" s="20"/>
      <c r="K67" s="32"/>
      <c r="L67" s="444"/>
      <c r="M67" s="422"/>
      <c r="N67" s="423"/>
      <c r="O67" s="424"/>
      <c r="P67" s="434"/>
      <c r="Q67" s="435"/>
      <c r="R67" s="436"/>
      <c r="S67" s="422"/>
      <c r="T67" s="423"/>
      <c r="U67" s="424"/>
      <c r="V67" s="434"/>
      <c r="W67" s="435"/>
      <c r="X67" s="436"/>
      <c r="Y67" s="329"/>
      <c r="Z67" s="422"/>
      <c r="AA67" s="423"/>
      <c r="AB67" s="424"/>
    </row>
    <row r="68" spans="1:28" ht="12" customHeight="1" x14ac:dyDescent="0.25">
      <c r="A68" s="507" t="s">
        <v>330</v>
      </c>
      <c r="B68" s="508"/>
      <c r="C68" s="508"/>
      <c r="D68" s="202"/>
      <c r="E68" s="202"/>
      <c r="F68" s="202"/>
      <c r="G68" s="202"/>
      <c r="H68" s="202"/>
      <c r="I68" s="202"/>
      <c r="J68" s="35"/>
      <c r="K68" s="36"/>
      <c r="L68" s="446"/>
      <c r="M68" s="422"/>
      <c r="N68" s="423"/>
      <c r="O68" s="424"/>
      <c r="P68" s="434"/>
      <c r="Q68" s="435"/>
      <c r="R68" s="436"/>
      <c r="S68" s="422"/>
      <c r="T68" s="423"/>
      <c r="U68" s="424"/>
      <c r="V68" s="434"/>
      <c r="W68" s="435"/>
      <c r="X68" s="436"/>
      <c r="Y68" s="329"/>
      <c r="Z68" s="422"/>
      <c r="AA68" s="423"/>
      <c r="AB68" s="424"/>
    </row>
    <row r="69" spans="1:28" x14ac:dyDescent="0.25">
      <c r="P69" s="151"/>
      <c r="Q69" s="151"/>
      <c r="R69" s="151"/>
      <c r="S69" s="151"/>
      <c r="T69" s="151"/>
      <c r="U69" s="151"/>
      <c r="V69" s="151"/>
      <c r="W69" s="151"/>
      <c r="X69" s="151"/>
    </row>
  </sheetData>
  <mergeCells count="99">
    <mergeCell ref="AA60:AA61"/>
    <mergeCell ref="S60:S61"/>
    <mergeCell ref="T60:T61"/>
    <mergeCell ref="U60:U61"/>
    <mergeCell ref="Z54:AB54"/>
    <mergeCell ref="AB60:AB61"/>
    <mergeCell ref="V60:V61"/>
    <mergeCell ref="W60:W61"/>
    <mergeCell ref="X60:X61"/>
    <mergeCell ref="Z60:Z61"/>
    <mergeCell ref="A68:C68"/>
    <mergeCell ref="R60:R61"/>
    <mergeCell ref="A65:B65"/>
    <mergeCell ref="A66:B66"/>
    <mergeCell ref="A64:B64"/>
    <mergeCell ref="A62:C62"/>
    <mergeCell ref="A63:B63"/>
    <mergeCell ref="P60:P61"/>
    <mergeCell ref="Q60:Q61"/>
    <mergeCell ref="P66:R66"/>
    <mergeCell ref="P67:R67"/>
    <mergeCell ref="P68:R68"/>
    <mergeCell ref="P63:R63"/>
    <mergeCell ref="P64:R64"/>
    <mergeCell ref="P65:R65"/>
    <mergeCell ref="M67:O67"/>
    <mergeCell ref="A1:R1"/>
    <mergeCell ref="J3:O3"/>
    <mergeCell ref="A3:A7"/>
    <mergeCell ref="B3:B7"/>
    <mergeCell ref="D3:D7"/>
    <mergeCell ref="C3:C7"/>
    <mergeCell ref="J4:J7"/>
    <mergeCell ref="K4:K7"/>
    <mergeCell ref="P4:R4"/>
    <mergeCell ref="G4:G7"/>
    <mergeCell ref="H4:H7"/>
    <mergeCell ref="I4:I7"/>
    <mergeCell ref="P5:P7"/>
    <mergeCell ref="Q5:Q7"/>
    <mergeCell ref="R5:R7"/>
    <mergeCell ref="P3:AB3"/>
    <mergeCell ref="Z63:AB63"/>
    <mergeCell ref="Z64:AB64"/>
    <mergeCell ref="G3:I3"/>
    <mergeCell ref="E3:F3"/>
    <mergeCell ref="E4:E7"/>
    <mergeCell ref="F4:F7"/>
    <mergeCell ref="W5:W7"/>
    <mergeCell ref="S5:S7"/>
    <mergeCell ref="T5:T7"/>
    <mergeCell ref="M56:N56"/>
    <mergeCell ref="Z57:AB57"/>
    <mergeCell ref="P58:R58"/>
    <mergeCell ref="S58:U58"/>
    <mergeCell ref="V58:X58"/>
    <mergeCell ref="Z58:AB58"/>
    <mergeCell ref="M58:O58"/>
    <mergeCell ref="P54:R54"/>
    <mergeCell ref="S54:U54"/>
    <mergeCell ref="V54:X54"/>
    <mergeCell ref="V4:Y4"/>
    <mergeCell ref="X5:X7"/>
    <mergeCell ref="S4:U4"/>
    <mergeCell ref="U5:U7"/>
    <mergeCell ref="V5:V7"/>
    <mergeCell ref="Z4:AB4"/>
    <mergeCell ref="Z5:Z7"/>
    <mergeCell ref="AA5:AA7"/>
    <mergeCell ref="AB5:AB7"/>
    <mergeCell ref="L4:L7"/>
    <mergeCell ref="M4:O6"/>
    <mergeCell ref="L57:L68"/>
    <mergeCell ref="M60:O61"/>
    <mergeCell ref="M62:O62"/>
    <mergeCell ref="M63:O63"/>
    <mergeCell ref="M55:N55"/>
    <mergeCell ref="M66:O66"/>
    <mergeCell ref="M65:O65"/>
    <mergeCell ref="M64:O64"/>
    <mergeCell ref="M59:O59"/>
    <mergeCell ref="M57:O57"/>
    <mergeCell ref="M68:O68"/>
    <mergeCell ref="Z68:AB68"/>
    <mergeCell ref="S66:U66"/>
    <mergeCell ref="S67:U67"/>
    <mergeCell ref="V63:X63"/>
    <mergeCell ref="V64:X64"/>
    <mergeCell ref="V65:X65"/>
    <mergeCell ref="Z66:AB66"/>
    <mergeCell ref="Z67:AB67"/>
    <mergeCell ref="S65:U65"/>
    <mergeCell ref="S68:U68"/>
    <mergeCell ref="V66:X66"/>
    <mergeCell ref="V67:X67"/>
    <mergeCell ref="V68:X68"/>
    <mergeCell ref="Z65:AB65"/>
    <mergeCell ref="S63:U63"/>
    <mergeCell ref="S64:U64"/>
  </mergeCells>
  <phoneticPr fontId="36" type="noConversion"/>
  <pageMargins left="0.23622047244094491" right="0.23622047244094491" top="0.74803149606299213" bottom="0.74803149606299213" header="0.31496062992125984" footer="0.31496062992125984"/>
  <pageSetup paperSize="9" scale="52" fitToHeight="0" orientation="landscape" verticalDpi="300" r:id="rId1"/>
  <rowBreaks count="1" manualBreakCount="1">
    <brk id="30"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view="pageBreakPreview" zoomScale="60" workbookViewId="0">
      <selection activeCell="B7" sqref="B7"/>
    </sheetView>
  </sheetViews>
  <sheetFormatPr defaultRowHeight="15" x14ac:dyDescent="0.25"/>
  <cols>
    <col min="1" max="1" width="22.28515625" customWidth="1"/>
    <col min="2" max="2" width="82" customWidth="1"/>
  </cols>
  <sheetData>
    <row r="1" spans="1:11" ht="15.75" x14ac:dyDescent="0.25">
      <c r="A1" s="526" t="s">
        <v>35</v>
      </c>
      <c r="B1" s="526"/>
      <c r="C1" s="526"/>
      <c r="D1" s="24"/>
      <c r="E1" s="24"/>
      <c r="F1" s="24"/>
      <c r="G1" s="24"/>
      <c r="H1" s="24"/>
      <c r="I1" s="24"/>
      <c r="J1" s="24"/>
      <c r="K1" s="24"/>
    </row>
    <row r="2" spans="1:11" x14ac:dyDescent="0.25">
      <c r="A2" s="109"/>
      <c r="B2" s="109"/>
      <c r="C2" s="109"/>
    </row>
    <row r="3" spans="1:11" ht="15.75" x14ac:dyDescent="0.25">
      <c r="A3" s="110" t="s">
        <v>36</v>
      </c>
      <c r="B3" s="110" t="s">
        <v>37</v>
      </c>
      <c r="C3" s="109"/>
    </row>
    <row r="4" spans="1:11" ht="15.75" x14ac:dyDescent="0.25">
      <c r="A4" s="527" t="s">
        <v>72</v>
      </c>
      <c r="B4" s="528"/>
      <c r="C4" s="109"/>
    </row>
    <row r="5" spans="1:11" ht="15.75" x14ac:dyDescent="0.25">
      <c r="A5" s="201">
        <v>406.40699999999998</v>
      </c>
      <c r="B5" s="199" t="s">
        <v>293</v>
      </c>
      <c r="C5" s="109"/>
    </row>
    <row r="6" spans="1:11" ht="15.75" x14ac:dyDescent="0.25">
      <c r="A6" s="201">
        <v>306.30900000000003</v>
      </c>
      <c r="B6" s="199" t="s">
        <v>292</v>
      </c>
      <c r="C6" s="109"/>
    </row>
    <row r="7" spans="1:11" ht="15.75" x14ac:dyDescent="0.25">
      <c r="A7" s="201">
        <v>214</v>
      </c>
      <c r="B7" s="200" t="s">
        <v>294</v>
      </c>
      <c r="C7" s="109"/>
    </row>
    <row r="8" spans="1:11" ht="15.75" x14ac:dyDescent="0.25">
      <c r="A8" s="201">
        <v>409</v>
      </c>
      <c r="B8" s="200" t="s">
        <v>295</v>
      </c>
      <c r="C8" s="109"/>
    </row>
    <row r="9" spans="1:11" ht="15.75" x14ac:dyDescent="0.25">
      <c r="A9" s="201">
        <v>214</v>
      </c>
      <c r="B9" s="200" t="s">
        <v>296</v>
      </c>
      <c r="C9" s="109"/>
    </row>
    <row r="10" spans="1:11" ht="30.75" customHeight="1" x14ac:dyDescent="0.25">
      <c r="A10" s="122" t="s">
        <v>222</v>
      </c>
      <c r="B10" s="123" t="s">
        <v>221</v>
      </c>
      <c r="C10" s="109"/>
    </row>
    <row r="11" spans="1:11" ht="17.25" customHeight="1" x14ac:dyDescent="0.25">
      <c r="A11" s="122" t="s">
        <v>230</v>
      </c>
      <c r="B11" s="121" t="s">
        <v>73</v>
      </c>
      <c r="C11" s="109"/>
    </row>
    <row r="12" spans="1:11" ht="15.75" x14ac:dyDescent="0.25">
      <c r="A12" s="122" t="s">
        <v>231</v>
      </c>
      <c r="B12" s="121" t="s">
        <v>74</v>
      </c>
      <c r="C12" s="109"/>
    </row>
    <row r="13" spans="1:11" ht="15.75" x14ac:dyDescent="0.25">
      <c r="A13" s="122" t="s">
        <v>226</v>
      </c>
      <c r="B13" s="121" t="s">
        <v>188</v>
      </c>
      <c r="C13" s="109"/>
    </row>
    <row r="14" spans="1:11" ht="15.75" x14ac:dyDescent="0.25">
      <c r="A14" s="122" t="s">
        <v>189</v>
      </c>
      <c r="B14" s="123" t="s">
        <v>190</v>
      </c>
      <c r="C14" s="109"/>
    </row>
    <row r="15" spans="1:11" ht="15.75" x14ac:dyDescent="0.25">
      <c r="A15" s="122" t="s">
        <v>191</v>
      </c>
      <c r="B15" s="121" t="s">
        <v>75</v>
      </c>
      <c r="C15" s="109"/>
    </row>
    <row r="16" spans="1:11" ht="15.75" x14ac:dyDescent="0.25">
      <c r="A16" s="122" t="s">
        <v>192</v>
      </c>
      <c r="B16" s="123" t="s">
        <v>193</v>
      </c>
      <c r="C16" s="109"/>
    </row>
    <row r="17" spans="1:3" ht="15.75" x14ac:dyDescent="0.25">
      <c r="A17" s="122" t="s">
        <v>223</v>
      </c>
      <c r="B17" s="123" t="s">
        <v>224</v>
      </c>
      <c r="C17" s="109"/>
    </row>
    <row r="18" spans="1:3" ht="15.75" x14ac:dyDescent="0.25">
      <c r="A18" s="122" t="s">
        <v>194</v>
      </c>
      <c r="B18" s="123" t="s">
        <v>76</v>
      </c>
      <c r="C18" s="109"/>
    </row>
    <row r="19" spans="1:3" ht="15.75" x14ac:dyDescent="0.25">
      <c r="A19" s="122" t="s">
        <v>195</v>
      </c>
      <c r="B19" s="123" t="s">
        <v>78</v>
      </c>
      <c r="C19" s="109"/>
    </row>
    <row r="20" spans="1:3" ht="15.75" x14ac:dyDescent="0.25">
      <c r="A20" s="122" t="s">
        <v>196</v>
      </c>
      <c r="B20" s="123" t="s">
        <v>197</v>
      </c>
      <c r="C20" s="109"/>
    </row>
    <row r="21" spans="1:3" ht="15.75" x14ac:dyDescent="0.25">
      <c r="A21" s="122" t="s">
        <v>226</v>
      </c>
      <c r="B21" s="123" t="s">
        <v>225</v>
      </c>
      <c r="C21" s="109"/>
    </row>
    <row r="22" spans="1:3" ht="15.75" x14ac:dyDescent="0.25">
      <c r="A22" s="122" t="s">
        <v>192</v>
      </c>
      <c r="B22" s="123" t="s">
        <v>227</v>
      </c>
      <c r="C22" s="109"/>
    </row>
    <row r="23" spans="1:3" ht="15.75" x14ac:dyDescent="0.25">
      <c r="A23" s="122" t="s">
        <v>229</v>
      </c>
      <c r="B23" s="123" t="s">
        <v>228</v>
      </c>
      <c r="C23" s="109"/>
    </row>
    <row r="24" spans="1:3" ht="15.75" x14ac:dyDescent="0.25">
      <c r="A24" s="122" t="s">
        <v>229</v>
      </c>
      <c r="B24" s="123" t="s">
        <v>198</v>
      </c>
      <c r="C24" s="109"/>
    </row>
    <row r="25" spans="1:3" ht="15.75" x14ac:dyDescent="0.25">
      <c r="A25" s="529" t="s">
        <v>77</v>
      </c>
      <c r="B25" s="530"/>
      <c r="C25" s="109"/>
    </row>
    <row r="26" spans="1:3" ht="15.75" x14ac:dyDescent="0.25">
      <c r="A26" s="126" t="s">
        <v>234</v>
      </c>
      <c r="B26" s="127" t="s">
        <v>233</v>
      </c>
      <c r="C26" s="109"/>
    </row>
    <row r="27" spans="1:3" ht="15.75" x14ac:dyDescent="0.25">
      <c r="A27" s="126" t="s">
        <v>236</v>
      </c>
      <c r="B27" s="127" t="s">
        <v>235</v>
      </c>
      <c r="C27" s="109"/>
    </row>
    <row r="28" spans="1:3" ht="15.75" x14ac:dyDescent="0.25">
      <c r="A28" s="529" t="s">
        <v>79</v>
      </c>
      <c r="B28" s="530"/>
      <c r="C28" s="109"/>
    </row>
    <row r="29" spans="1:3" ht="15.75" x14ac:dyDescent="0.25">
      <c r="A29" s="126" t="s">
        <v>200</v>
      </c>
      <c r="B29" s="127" t="s">
        <v>199</v>
      </c>
      <c r="C29" s="109"/>
    </row>
    <row r="30" spans="1:3" ht="15.75" x14ac:dyDescent="0.25">
      <c r="A30" s="126" t="s">
        <v>201</v>
      </c>
      <c r="B30" s="127" t="s">
        <v>232</v>
      </c>
      <c r="C30" s="109"/>
    </row>
    <row r="31" spans="1:3" x14ac:dyDescent="0.25">
      <c r="A31" s="531" t="s">
        <v>80</v>
      </c>
      <c r="B31" s="532"/>
      <c r="C31" s="109"/>
    </row>
    <row r="32" spans="1:3" x14ac:dyDescent="0.25">
      <c r="A32" s="124" t="s">
        <v>84</v>
      </c>
      <c r="B32" s="125" t="s">
        <v>81</v>
      </c>
      <c r="C32" s="109"/>
    </row>
    <row r="33" spans="1:3" x14ac:dyDescent="0.25">
      <c r="A33" s="124"/>
      <c r="B33" s="125" t="s">
        <v>82</v>
      </c>
      <c r="C33" s="109"/>
    </row>
    <row r="34" spans="1:3" ht="30" x14ac:dyDescent="0.25">
      <c r="A34" s="124"/>
      <c r="B34" s="125" t="s">
        <v>83</v>
      </c>
      <c r="C34" s="109"/>
    </row>
    <row r="35" spans="1:3" x14ac:dyDescent="0.25">
      <c r="A35" s="524" t="s">
        <v>85</v>
      </c>
      <c r="B35" s="525"/>
      <c r="C35" s="109"/>
    </row>
    <row r="36" spans="1:3" x14ac:dyDescent="0.25">
      <c r="A36" s="124" t="s">
        <v>88</v>
      </c>
      <c r="B36" s="125" t="s">
        <v>86</v>
      </c>
      <c r="C36" s="109"/>
    </row>
    <row r="37" spans="1:3" x14ac:dyDescent="0.25">
      <c r="A37" s="124" t="s">
        <v>89</v>
      </c>
      <c r="B37" s="125" t="s">
        <v>87</v>
      </c>
      <c r="C37" s="109"/>
    </row>
    <row r="38" spans="1:3" x14ac:dyDescent="0.25">
      <c r="A38" s="109"/>
      <c r="B38" s="109"/>
      <c r="C38" s="109"/>
    </row>
  </sheetData>
  <mergeCells count="6">
    <mergeCell ref="A35:B35"/>
    <mergeCell ref="A1:C1"/>
    <mergeCell ref="A4:B4"/>
    <mergeCell ref="A25:B25"/>
    <mergeCell ref="A28:B28"/>
    <mergeCell ref="A31:B31"/>
  </mergeCells>
  <phoneticPr fontId="36" type="noConversion"/>
  <pageMargins left="0.7" right="0.7" top="0.75" bottom="0.75" header="0.3" footer="0.3"/>
  <pageSetup paperSize="9" scale="83" orientation="portrait" verticalDpi="300" r:id="rId1"/>
  <colBreaks count="1" manualBreakCount="1">
    <brk id="2" max="2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Q26"/>
  <sheetViews>
    <sheetView view="pageBreakPreview" zoomScale="130" zoomScaleNormal="125" zoomScaleSheetLayoutView="130" workbookViewId="0">
      <selection activeCell="CJ23" sqref="CJ23"/>
    </sheetView>
  </sheetViews>
  <sheetFormatPr defaultRowHeight="12.75" x14ac:dyDescent="0.2"/>
  <cols>
    <col min="1" max="5" width="2.140625" style="44" customWidth="1"/>
    <col min="6" max="6" width="2.28515625" style="44" customWidth="1"/>
    <col min="7" max="8" width="2.140625" style="44" customWidth="1"/>
    <col min="9" max="10" width="1.28515625" style="44" customWidth="1"/>
    <col min="11" max="11" width="0.7109375" style="44" customWidth="1"/>
    <col min="12" max="12" width="1.42578125" style="44" customWidth="1"/>
    <col min="13" max="13" width="0.7109375" style="44" customWidth="1"/>
    <col min="14" max="14" width="1.42578125" style="44" customWidth="1"/>
    <col min="15" max="16" width="2.140625" style="44" customWidth="1"/>
    <col min="17" max="17" width="0.7109375" style="44" customWidth="1"/>
    <col min="18" max="18" width="0.28515625" style="44" customWidth="1"/>
    <col min="19" max="19" width="1.140625" style="44" customWidth="1"/>
    <col min="20" max="20" width="0.7109375" style="44" customWidth="1"/>
    <col min="21" max="21" width="0.28515625" style="44" customWidth="1"/>
    <col min="22" max="26" width="1.28515625" style="44" customWidth="1"/>
    <col min="27" max="27" width="1.140625" style="44" customWidth="1"/>
    <col min="28" max="28" width="1.42578125" style="44" customWidth="1"/>
    <col min="29" max="33" width="1.140625" style="44" customWidth="1"/>
    <col min="34" max="34" width="1.42578125" style="44" customWidth="1"/>
    <col min="35" max="35" width="2.140625" style="44" customWidth="1"/>
    <col min="36" max="37" width="1.28515625" style="44" customWidth="1"/>
    <col min="38" max="38" width="2.140625" style="44" customWidth="1"/>
    <col min="39" max="40" width="1.28515625" style="44" customWidth="1"/>
    <col min="41" max="41" width="2.140625" style="44" customWidth="1"/>
    <col min="42" max="43" width="1.28515625" style="44" customWidth="1"/>
    <col min="44" max="44" width="2.140625" style="44" customWidth="1"/>
    <col min="45" max="47" width="1.140625" style="44" customWidth="1"/>
    <col min="48" max="49" width="0.7109375" style="44" customWidth="1"/>
    <col min="50" max="52" width="2.140625" style="44" customWidth="1"/>
    <col min="53" max="53" width="1.28515625" style="44" customWidth="1"/>
    <col min="54" max="54" width="1" style="44" customWidth="1"/>
    <col min="55" max="55" width="2.5703125" style="44" customWidth="1"/>
    <col min="56" max="56" width="1.140625" style="44" customWidth="1"/>
    <col min="57" max="57" width="0.28515625" style="44" customWidth="1"/>
    <col min="58" max="58" width="0.7109375" style="44" customWidth="1"/>
    <col min="59" max="60" width="1.28515625" style="44" customWidth="1"/>
    <col min="61" max="64" width="2.140625" style="44" customWidth="1"/>
    <col min="65" max="66" width="1.140625" style="44" customWidth="1"/>
    <col min="67" max="68" width="1.28515625" style="44" customWidth="1"/>
    <col min="69" max="69" width="1.140625" style="44" customWidth="1"/>
    <col min="70" max="70" width="0.28515625" style="44" customWidth="1"/>
    <col min="71" max="71" width="0.7109375" style="44" customWidth="1"/>
    <col min="72" max="72" width="1.28515625" style="44" customWidth="1"/>
    <col min="73" max="73" width="0.85546875" style="44" customWidth="1"/>
    <col min="74" max="81" width="2.140625" style="44" customWidth="1"/>
    <col min="82" max="82" width="2.28515625" style="44" customWidth="1"/>
    <col min="83" max="83" width="3.28515625" style="44" customWidth="1"/>
    <col min="84" max="84" width="4.140625" style="44" customWidth="1"/>
    <col min="85" max="85" width="2.85546875" style="44" customWidth="1"/>
    <col min="86" max="86" width="1.42578125" style="44" hidden="1" customWidth="1"/>
    <col min="87" max="87" width="2.28515625" style="44" customWidth="1"/>
    <col min="88" max="88" width="2.42578125" style="44" customWidth="1"/>
    <col min="89" max="89" width="1.7109375" style="44" customWidth="1"/>
    <col min="90" max="90" width="0.28515625" style="44" customWidth="1"/>
    <col min="91" max="92" width="2" style="44" customWidth="1"/>
    <col min="93" max="93" width="2.28515625" style="44" customWidth="1"/>
    <col min="94" max="94" width="3.28515625" style="44" customWidth="1"/>
    <col min="95" max="16384" width="9.140625" style="44"/>
  </cols>
  <sheetData>
    <row r="2" spans="1:94" x14ac:dyDescent="0.2">
      <c r="J2" s="45"/>
      <c r="K2" s="45"/>
    </row>
    <row r="5" spans="1:94" ht="3.75" customHeight="1" x14ac:dyDescent="0.2"/>
    <row r="6" spans="1:94" ht="15.75" customHeight="1" x14ac:dyDescent="0.2">
      <c r="A6" s="652" t="s">
        <v>103</v>
      </c>
      <c r="B6" s="625" t="s">
        <v>104</v>
      </c>
      <c r="C6" s="626"/>
      <c r="D6" s="626"/>
      <c r="E6" s="627"/>
      <c r="F6" s="655" t="s">
        <v>105</v>
      </c>
      <c r="G6" s="625" t="s">
        <v>106</v>
      </c>
      <c r="H6" s="626"/>
      <c r="I6" s="626"/>
      <c r="J6" s="626"/>
      <c r="K6" s="617" t="s">
        <v>107</v>
      </c>
      <c r="L6" s="614"/>
      <c r="M6" s="625" t="s">
        <v>108</v>
      </c>
      <c r="N6" s="626"/>
      <c r="O6" s="626"/>
      <c r="P6" s="626"/>
      <c r="Q6" s="626"/>
      <c r="R6" s="626"/>
      <c r="S6" s="627"/>
      <c r="T6" s="625" t="s">
        <v>109</v>
      </c>
      <c r="U6" s="626"/>
      <c r="V6" s="626"/>
      <c r="W6" s="626"/>
      <c r="X6" s="626"/>
      <c r="Y6" s="626"/>
      <c r="Z6" s="626"/>
      <c r="AA6" s="626"/>
      <c r="AB6" s="627"/>
      <c r="AC6" s="613" t="s">
        <v>110</v>
      </c>
      <c r="AD6" s="614"/>
      <c r="AE6" s="625" t="s">
        <v>111</v>
      </c>
      <c r="AF6" s="626"/>
      <c r="AG6" s="626"/>
      <c r="AH6" s="626"/>
      <c r="AI6" s="627"/>
      <c r="AJ6" s="613" t="s">
        <v>112</v>
      </c>
      <c r="AK6" s="614"/>
      <c r="AL6" s="634" t="s">
        <v>113</v>
      </c>
      <c r="AM6" s="634"/>
      <c r="AN6" s="634"/>
      <c r="AO6" s="634"/>
      <c r="AP6" s="613" t="s">
        <v>114</v>
      </c>
      <c r="AQ6" s="614"/>
      <c r="AR6" s="625" t="s">
        <v>115</v>
      </c>
      <c r="AS6" s="626"/>
      <c r="AT6" s="626"/>
      <c r="AU6" s="626"/>
      <c r="AV6" s="626"/>
      <c r="AW6" s="626"/>
      <c r="AX6" s="627"/>
      <c r="AY6" s="612" t="s">
        <v>116</v>
      </c>
      <c r="AZ6" s="625" t="s">
        <v>117</v>
      </c>
      <c r="BA6" s="626"/>
      <c r="BB6" s="626"/>
      <c r="BC6" s="627"/>
      <c r="BD6" s="613" t="s">
        <v>118</v>
      </c>
      <c r="BE6" s="617"/>
      <c r="BF6" s="614"/>
      <c r="BG6" s="625" t="s">
        <v>119</v>
      </c>
      <c r="BH6" s="626"/>
      <c r="BI6" s="626"/>
      <c r="BJ6" s="626"/>
      <c r="BK6" s="627"/>
      <c r="BL6" s="625" t="s">
        <v>120</v>
      </c>
      <c r="BM6" s="626"/>
      <c r="BN6" s="626"/>
      <c r="BO6" s="626"/>
      <c r="BP6" s="626"/>
      <c r="BQ6" s="626"/>
      <c r="BR6" s="626"/>
      <c r="BS6" s="627"/>
      <c r="BT6" s="613" t="s">
        <v>121</v>
      </c>
      <c r="BU6" s="614"/>
      <c r="BV6" s="625" t="s">
        <v>122</v>
      </c>
      <c r="BW6" s="626"/>
      <c r="BX6" s="626"/>
      <c r="BY6" s="611" t="s">
        <v>123</v>
      </c>
      <c r="BZ6" s="634" t="s">
        <v>124</v>
      </c>
      <c r="CA6" s="634"/>
      <c r="CB6" s="634"/>
      <c r="CC6" s="634"/>
      <c r="CD6" s="611" t="s">
        <v>125</v>
      </c>
      <c r="CE6" s="625" t="s">
        <v>126</v>
      </c>
      <c r="CF6" s="627"/>
      <c r="CG6" s="612" t="s">
        <v>127</v>
      </c>
      <c r="CH6" s="643" t="s">
        <v>128</v>
      </c>
      <c r="CI6" s="644"/>
      <c r="CJ6" s="644"/>
      <c r="CK6" s="644"/>
      <c r="CL6" s="644"/>
      <c r="CM6" s="612" t="s">
        <v>129</v>
      </c>
      <c r="CN6" s="641" t="s">
        <v>130</v>
      </c>
      <c r="CO6" s="641" t="s">
        <v>131</v>
      </c>
      <c r="CP6" s="641" t="s">
        <v>132</v>
      </c>
    </row>
    <row r="7" spans="1:94" ht="12.75" customHeight="1" x14ac:dyDescent="0.2">
      <c r="A7" s="653"/>
      <c r="B7" s="628"/>
      <c r="C7" s="629"/>
      <c r="D7" s="629"/>
      <c r="E7" s="630"/>
      <c r="F7" s="616"/>
      <c r="G7" s="628"/>
      <c r="H7" s="629"/>
      <c r="I7" s="629"/>
      <c r="J7" s="629"/>
      <c r="K7" s="618"/>
      <c r="L7" s="616"/>
      <c r="M7" s="628"/>
      <c r="N7" s="629"/>
      <c r="O7" s="629"/>
      <c r="P7" s="629"/>
      <c r="Q7" s="629"/>
      <c r="R7" s="629"/>
      <c r="S7" s="630"/>
      <c r="T7" s="628"/>
      <c r="U7" s="629"/>
      <c r="V7" s="629"/>
      <c r="W7" s="629"/>
      <c r="X7" s="629"/>
      <c r="Y7" s="629"/>
      <c r="Z7" s="629"/>
      <c r="AA7" s="629"/>
      <c r="AB7" s="630"/>
      <c r="AC7" s="615"/>
      <c r="AD7" s="616"/>
      <c r="AE7" s="628"/>
      <c r="AF7" s="629"/>
      <c r="AG7" s="629"/>
      <c r="AH7" s="629"/>
      <c r="AI7" s="630"/>
      <c r="AJ7" s="615"/>
      <c r="AK7" s="616"/>
      <c r="AL7" s="634"/>
      <c r="AM7" s="634"/>
      <c r="AN7" s="634"/>
      <c r="AO7" s="634"/>
      <c r="AP7" s="615"/>
      <c r="AQ7" s="616"/>
      <c r="AR7" s="628"/>
      <c r="AS7" s="629"/>
      <c r="AT7" s="629"/>
      <c r="AU7" s="629"/>
      <c r="AV7" s="629"/>
      <c r="AW7" s="629"/>
      <c r="AX7" s="630"/>
      <c r="AY7" s="640"/>
      <c r="AZ7" s="628"/>
      <c r="BA7" s="629"/>
      <c r="BB7" s="629"/>
      <c r="BC7" s="630"/>
      <c r="BD7" s="615"/>
      <c r="BE7" s="618"/>
      <c r="BF7" s="616"/>
      <c r="BG7" s="628"/>
      <c r="BH7" s="629"/>
      <c r="BI7" s="629"/>
      <c r="BJ7" s="629"/>
      <c r="BK7" s="630"/>
      <c r="BL7" s="628"/>
      <c r="BM7" s="629"/>
      <c r="BN7" s="629"/>
      <c r="BO7" s="629"/>
      <c r="BP7" s="629"/>
      <c r="BQ7" s="629"/>
      <c r="BR7" s="629"/>
      <c r="BS7" s="630"/>
      <c r="BT7" s="615"/>
      <c r="BU7" s="616"/>
      <c r="BV7" s="628"/>
      <c r="BW7" s="629"/>
      <c r="BX7" s="629"/>
      <c r="BY7" s="611"/>
      <c r="BZ7" s="634"/>
      <c r="CA7" s="634"/>
      <c r="CB7" s="634"/>
      <c r="CC7" s="634"/>
      <c r="CD7" s="611"/>
      <c r="CE7" s="628"/>
      <c r="CF7" s="630"/>
      <c r="CG7" s="640"/>
      <c r="CH7" s="645"/>
      <c r="CI7" s="646"/>
      <c r="CJ7" s="646"/>
      <c r="CK7" s="646"/>
      <c r="CL7" s="646"/>
      <c r="CM7" s="640"/>
      <c r="CN7" s="641"/>
      <c r="CO7" s="641"/>
      <c r="CP7" s="641"/>
    </row>
    <row r="8" spans="1:94" s="46" customFormat="1" ht="12.75" customHeight="1" x14ac:dyDescent="0.2">
      <c r="A8" s="653"/>
      <c r="B8" s="612" t="s">
        <v>133</v>
      </c>
      <c r="C8" s="612" t="s">
        <v>134</v>
      </c>
      <c r="D8" s="611" t="s">
        <v>135</v>
      </c>
      <c r="E8" s="612" t="s">
        <v>136</v>
      </c>
      <c r="F8" s="616"/>
      <c r="G8" s="611" t="s">
        <v>137</v>
      </c>
      <c r="H8" s="611" t="s">
        <v>138</v>
      </c>
      <c r="I8" s="613" t="s">
        <v>139</v>
      </c>
      <c r="J8" s="614"/>
      <c r="K8" s="618"/>
      <c r="L8" s="616"/>
      <c r="M8" s="613" t="s">
        <v>140</v>
      </c>
      <c r="N8" s="614"/>
      <c r="O8" s="611" t="s">
        <v>141</v>
      </c>
      <c r="P8" s="612" t="s">
        <v>142</v>
      </c>
      <c r="Q8" s="613" t="s">
        <v>143</v>
      </c>
      <c r="R8" s="617"/>
      <c r="S8" s="614"/>
      <c r="T8" s="613" t="s">
        <v>144</v>
      </c>
      <c r="U8" s="617"/>
      <c r="V8" s="614"/>
      <c r="W8" s="613" t="s">
        <v>145</v>
      </c>
      <c r="X8" s="614"/>
      <c r="Y8" s="613" t="s">
        <v>135</v>
      </c>
      <c r="Z8" s="614"/>
      <c r="AA8" s="613" t="s">
        <v>136</v>
      </c>
      <c r="AB8" s="614"/>
      <c r="AC8" s="615"/>
      <c r="AD8" s="616"/>
      <c r="AE8" s="613" t="s">
        <v>146</v>
      </c>
      <c r="AF8" s="614"/>
      <c r="AG8" s="613" t="s">
        <v>147</v>
      </c>
      <c r="AH8" s="614"/>
      <c r="AI8" s="611" t="s">
        <v>148</v>
      </c>
      <c r="AJ8" s="615"/>
      <c r="AK8" s="616"/>
      <c r="AL8" s="611" t="s">
        <v>149</v>
      </c>
      <c r="AM8" s="613" t="s">
        <v>150</v>
      </c>
      <c r="AN8" s="614"/>
      <c r="AO8" s="611" t="s">
        <v>151</v>
      </c>
      <c r="AP8" s="615"/>
      <c r="AQ8" s="616"/>
      <c r="AR8" s="611" t="s">
        <v>149</v>
      </c>
      <c r="AS8" s="613" t="s">
        <v>152</v>
      </c>
      <c r="AT8" s="614"/>
      <c r="AU8" s="613" t="s">
        <v>151</v>
      </c>
      <c r="AV8" s="617"/>
      <c r="AW8" s="614"/>
      <c r="AX8" s="612" t="s">
        <v>153</v>
      </c>
      <c r="AY8" s="640"/>
      <c r="AZ8" s="611" t="s">
        <v>137</v>
      </c>
      <c r="BA8" s="613" t="s">
        <v>154</v>
      </c>
      <c r="BB8" s="614"/>
      <c r="BC8" s="611" t="s">
        <v>155</v>
      </c>
      <c r="BD8" s="615"/>
      <c r="BE8" s="618"/>
      <c r="BF8" s="616"/>
      <c r="BG8" s="613" t="s">
        <v>156</v>
      </c>
      <c r="BH8" s="614"/>
      <c r="BI8" s="611" t="s">
        <v>157</v>
      </c>
      <c r="BJ8" s="638" t="s">
        <v>158</v>
      </c>
      <c r="BK8" s="611" t="s">
        <v>159</v>
      </c>
      <c r="BL8" s="611" t="s">
        <v>160</v>
      </c>
      <c r="BM8" s="613" t="s">
        <v>134</v>
      </c>
      <c r="BN8" s="614"/>
      <c r="BO8" s="613" t="s">
        <v>161</v>
      </c>
      <c r="BP8" s="614"/>
      <c r="BQ8" s="613" t="s">
        <v>162</v>
      </c>
      <c r="BR8" s="617"/>
      <c r="BS8" s="614"/>
      <c r="BT8" s="615"/>
      <c r="BU8" s="616"/>
      <c r="BV8" s="611" t="s">
        <v>163</v>
      </c>
      <c r="BW8" s="611" t="s">
        <v>138</v>
      </c>
      <c r="BX8" s="612" t="s">
        <v>155</v>
      </c>
      <c r="BY8" s="611"/>
      <c r="BZ8" s="611" t="s">
        <v>140</v>
      </c>
      <c r="CA8" s="611" t="s">
        <v>164</v>
      </c>
      <c r="CB8" s="611" t="s">
        <v>142</v>
      </c>
      <c r="CC8" s="611" t="s">
        <v>165</v>
      </c>
      <c r="CD8" s="611"/>
      <c r="CE8" s="611" t="s">
        <v>166</v>
      </c>
      <c r="CF8" s="611" t="s">
        <v>50</v>
      </c>
      <c r="CG8" s="640"/>
      <c r="CH8" s="636"/>
      <c r="CI8" s="637" t="s">
        <v>167</v>
      </c>
      <c r="CJ8" s="647" t="s">
        <v>168</v>
      </c>
      <c r="CK8" s="648" t="s">
        <v>169</v>
      </c>
      <c r="CL8" s="649"/>
      <c r="CM8" s="640"/>
      <c r="CN8" s="641"/>
      <c r="CO8" s="641"/>
      <c r="CP8" s="641"/>
    </row>
    <row r="9" spans="1:94" s="46" customFormat="1" ht="20.25" customHeight="1" x14ac:dyDescent="0.2">
      <c r="A9" s="654"/>
      <c r="B9" s="635"/>
      <c r="C9" s="635"/>
      <c r="D9" s="611"/>
      <c r="E9" s="635"/>
      <c r="F9" s="616"/>
      <c r="G9" s="611"/>
      <c r="H9" s="611"/>
      <c r="I9" s="615"/>
      <c r="J9" s="616"/>
      <c r="K9" s="618"/>
      <c r="L9" s="616"/>
      <c r="M9" s="615"/>
      <c r="N9" s="616"/>
      <c r="O9" s="611"/>
      <c r="P9" s="635"/>
      <c r="Q9" s="615"/>
      <c r="R9" s="618"/>
      <c r="S9" s="616"/>
      <c r="T9" s="615"/>
      <c r="U9" s="618"/>
      <c r="V9" s="616"/>
      <c r="W9" s="615"/>
      <c r="X9" s="616"/>
      <c r="Y9" s="615"/>
      <c r="Z9" s="616"/>
      <c r="AA9" s="632"/>
      <c r="AB9" s="633"/>
      <c r="AC9" s="615"/>
      <c r="AD9" s="616"/>
      <c r="AE9" s="615"/>
      <c r="AF9" s="616"/>
      <c r="AG9" s="615"/>
      <c r="AH9" s="616"/>
      <c r="AI9" s="611"/>
      <c r="AJ9" s="615"/>
      <c r="AK9" s="616"/>
      <c r="AL9" s="611"/>
      <c r="AM9" s="615"/>
      <c r="AN9" s="616"/>
      <c r="AO9" s="611"/>
      <c r="AP9" s="615"/>
      <c r="AQ9" s="616"/>
      <c r="AR9" s="611"/>
      <c r="AS9" s="615"/>
      <c r="AT9" s="616"/>
      <c r="AU9" s="615"/>
      <c r="AV9" s="618"/>
      <c r="AW9" s="616"/>
      <c r="AX9" s="635"/>
      <c r="AY9" s="640"/>
      <c r="AZ9" s="611"/>
      <c r="BA9" s="615"/>
      <c r="BB9" s="616"/>
      <c r="BC9" s="611"/>
      <c r="BD9" s="615"/>
      <c r="BE9" s="618"/>
      <c r="BF9" s="616"/>
      <c r="BG9" s="615"/>
      <c r="BH9" s="616"/>
      <c r="BI9" s="611"/>
      <c r="BJ9" s="639"/>
      <c r="BK9" s="611"/>
      <c r="BL9" s="611"/>
      <c r="BM9" s="615"/>
      <c r="BN9" s="616"/>
      <c r="BO9" s="615"/>
      <c r="BP9" s="616"/>
      <c r="BQ9" s="632"/>
      <c r="BR9" s="642"/>
      <c r="BS9" s="633"/>
      <c r="BT9" s="615"/>
      <c r="BU9" s="616"/>
      <c r="BV9" s="611"/>
      <c r="BW9" s="611"/>
      <c r="BX9" s="635"/>
      <c r="BY9" s="611"/>
      <c r="BZ9" s="611"/>
      <c r="CA9" s="611"/>
      <c r="CB9" s="611"/>
      <c r="CC9" s="611"/>
      <c r="CD9" s="611"/>
      <c r="CE9" s="611"/>
      <c r="CF9" s="611"/>
      <c r="CG9" s="635"/>
      <c r="CH9" s="637"/>
      <c r="CI9" s="637"/>
      <c r="CJ9" s="641"/>
      <c r="CK9" s="650"/>
      <c r="CL9" s="651"/>
      <c r="CM9" s="635"/>
      <c r="CN9" s="641"/>
      <c r="CO9" s="641"/>
      <c r="CP9" s="641"/>
    </row>
    <row r="10" spans="1:94" ht="6.75" hidden="1" customHeight="1" x14ac:dyDescent="0.2">
      <c r="A10" s="47"/>
      <c r="B10" s="48">
        <v>7</v>
      </c>
      <c r="C10" s="48"/>
      <c r="D10" s="611"/>
      <c r="E10" s="48"/>
      <c r="F10" s="616"/>
      <c r="G10" s="611"/>
      <c r="H10" s="611"/>
      <c r="I10" s="615"/>
      <c r="J10" s="616"/>
      <c r="K10" s="618"/>
      <c r="L10" s="616"/>
      <c r="M10" s="615"/>
      <c r="N10" s="616"/>
      <c r="O10" s="611"/>
      <c r="P10" s="48"/>
      <c r="Q10" s="49"/>
      <c r="R10" s="50"/>
      <c r="S10" s="51"/>
      <c r="T10" s="615"/>
      <c r="U10" s="618"/>
      <c r="V10" s="616"/>
      <c r="W10" s="615"/>
      <c r="X10" s="616"/>
      <c r="Y10" s="49"/>
      <c r="Z10" s="49"/>
      <c r="AA10" s="52"/>
      <c r="AB10" s="53"/>
      <c r="AC10" s="615"/>
      <c r="AD10" s="616"/>
      <c r="AE10" s="615"/>
      <c r="AF10" s="616"/>
      <c r="AG10" s="615"/>
      <c r="AH10" s="616"/>
      <c r="AI10" s="611"/>
      <c r="AJ10" s="615"/>
      <c r="AK10" s="616"/>
      <c r="AL10" s="611"/>
      <c r="AM10" s="615"/>
      <c r="AN10" s="616"/>
      <c r="AO10" s="611"/>
      <c r="AP10" s="615"/>
      <c r="AQ10" s="616"/>
      <c r="AR10" s="611"/>
      <c r="AS10" s="615"/>
      <c r="AT10" s="616"/>
      <c r="AU10" s="615"/>
      <c r="AV10" s="618"/>
      <c r="AW10" s="616"/>
      <c r="AX10" s="48"/>
      <c r="AY10" s="640"/>
      <c r="AZ10" s="611"/>
      <c r="BA10" s="48"/>
      <c r="BB10" s="54"/>
      <c r="BC10" s="611"/>
      <c r="BD10" s="50"/>
      <c r="BE10" s="55"/>
      <c r="BF10" s="51"/>
      <c r="BG10" s="615"/>
      <c r="BH10" s="616"/>
      <c r="BI10" s="611"/>
      <c r="BJ10" s="48"/>
      <c r="BK10" s="611"/>
      <c r="BL10" s="611"/>
      <c r="BM10" s="615"/>
      <c r="BN10" s="616"/>
      <c r="BO10" s="615"/>
      <c r="BP10" s="616"/>
      <c r="BQ10" s="48"/>
      <c r="BR10" s="48"/>
      <c r="BS10" s="48"/>
      <c r="BT10" s="615"/>
      <c r="BU10" s="616"/>
      <c r="BV10" s="611"/>
      <c r="BW10" s="611"/>
      <c r="BX10" s="48"/>
      <c r="BY10" s="611"/>
      <c r="BZ10" s="611"/>
      <c r="CA10" s="611"/>
      <c r="CB10" s="611"/>
      <c r="CC10" s="611"/>
      <c r="CD10" s="611"/>
      <c r="CE10" s="611"/>
      <c r="CF10" s="611"/>
      <c r="CG10" s="56"/>
      <c r="CH10" s="637"/>
      <c r="CI10" s="57"/>
      <c r="CJ10" s="641"/>
      <c r="CK10" s="650"/>
      <c r="CL10" s="651"/>
      <c r="CM10" s="58"/>
      <c r="CN10" s="641"/>
      <c r="CO10" s="641"/>
      <c r="CP10" s="641"/>
    </row>
    <row r="11" spans="1:94" ht="12.75" hidden="1" customHeight="1" x14ac:dyDescent="0.2">
      <c r="A11" s="47"/>
      <c r="B11" s="56"/>
      <c r="C11" s="48"/>
      <c r="D11" s="611"/>
      <c r="E11" s="48"/>
      <c r="F11" s="616"/>
      <c r="G11" s="611"/>
      <c r="H11" s="611"/>
      <c r="I11" s="615"/>
      <c r="J11" s="616"/>
      <c r="K11" s="618"/>
      <c r="L11" s="616"/>
      <c r="M11" s="615"/>
      <c r="N11" s="616"/>
      <c r="O11" s="611"/>
      <c r="P11" s="48"/>
      <c r="Q11" s="49"/>
      <c r="R11" s="50"/>
      <c r="S11" s="51"/>
      <c r="T11" s="615"/>
      <c r="U11" s="618"/>
      <c r="V11" s="616"/>
      <c r="W11" s="615"/>
      <c r="X11" s="616"/>
      <c r="Y11" s="49"/>
      <c r="Z11" s="49"/>
      <c r="AA11" s="52"/>
      <c r="AB11" s="53"/>
      <c r="AC11" s="615"/>
      <c r="AD11" s="616"/>
      <c r="AE11" s="615"/>
      <c r="AF11" s="616"/>
      <c r="AG11" s="615"/>
      <c r="AH11" s="616"/>
      <c r="AI11" s="611"/>
      <c r="AJ11" s="615"/>
      <c r="AK11" s="616"/>
      <c r="AL11" s="611"/>
      <c r="AM11" s="615"/>
      <c r="AN11" s="616"/>
      <c r="AO11" s="611"/>
      <c r="AP11" s="615"/>
      <c r="AQ11" s="616"/>
      <c r="AR11" s="611"/>
      <c r="AS11" s="615"/>
      <c r="AT11" s="616"/>
      <c r="AU11" s="615"/>
      <c r="AV11" s="618"/>
      <c r="AW11" s="616"/>
      <c r="AX11" s="48"/>
      <c r="AY11" s="640"/>
      <c r="AZ11" s="611"/>
      <c r="BA11" s="48"/>
      <c r="BB11" s="54"/>
      <c r="BC11" s="611"/>
      <c r="BD11" s="50"/>
      <c r="BE11" s="55"/>
      <c r="BF11" s="51"/>
      <c r="BG11" s="615"/>
      <c r="BH11" s="616"/>
      <c r="BI11" s="611"/>
      <c r="BJ11" s="48"/>
      <c r="BK11" s="611"/>
      <c r="BL11" s="611"/>
      <c r="BM11" s="615"/>
      <c r="BN11" s="616"/>
      <c r="BO11" s="615"/>
      <c r="BP11" s="616"/>
      <c r="BQ11" s="48"/>
      <c r="BR11" s="48"/>
      <c r="BS11" s="48"/>
      <c r="BT11" s="615"/>
      <c r="BU11" s="616"/>
      <c r="BV11" s="611"/>
      <c r="BW11" s="611"/>
      <c r="BX11" s="48"/>
      <c r="BY11" s="611"/>
      <c r="BZ11" s="611"/>
      <c r="CA11" s="611"/>
      <c r="CB11" s="611"/>
      <c r="CC11" s="611"/>
      <c r="CD11" s="611"/>
      <c r="CE11" s="611"/>
      <c r="CF11" s="611"/>
      <c r="CG11" s="56"/>
      <c r="CH11" s="637"/>
      <c r="CI11" s="57"/>
      <c r="CJ11" s="641"/>
      <c r="CK11" s="650"/>
      <c r="CL11" s="651"/>
      <c r="CM11" s="58"/>
      <c r="CN11" s="641"/>
      <c r="CO11" s="641"/>
      <c r="CP11" s="641"/>
    </row>
    <row r="12" spans="1:94" ht="12.75" hidden="1" customHeight="1" x14ac:dyDescent="0.2">
      <c r="A12" s="47"/>
      <c r="B12" s="56"/>
      <c r="C12" s="48"/>
      <c r="D12" s="611"/>
      <c r="E12" s="48"/>
      <c r="F12" s="616"/>
      <c r="G12" s="611"/>
      <c r="H12" s="611"/>
      <c r="I12" s="615"/>
      <c r="J12" s="616"/>
      <c r="K12" s="618"/>
      <c r="L12" s="616"/>
      <c r="M12" s="615"/>
      <c r="N12" s="616"/>
      <c r="O12" s="611"/>
      <c r="P12" s="48"/>
      <c r="Q12" s="49"/>
      <c r="R12" s="50"/>
      <c r="S12" s="51"/>
      <c r="T12" s="615"/>
      <c r="U12" s="618"/>
      <c r="V12" s="616"/>
      <c r="W12" s="615"/>
      <c r="X12" s="616"/>
      <c r="Y12" s="49"/>
      <c r="Z12" s="49"/>
      <c r="AA12" s="52"/>
      <c r="AB12" s="53"/>
      <c r="AC12" s="615"/>
      <c r="AD12" s="616"/>
      <c r="AE12" s="615"/>
      <c r="AF12" s="616"/>
      <c r="AG12" s="615"/>
      <c r="AH12" s="616"/>
      <c r="AI12" s="611"/>
      <c r="AJ12" s="615"/>
      <c r="AK12" s="616"/>
      <c r="AL12" s="611"/>
      <c r="AM12" s="615"/>
      <c r="AN12" s="616"/>
      <c r="AO12" s="611"/>
      <c r="AP12" s="615"/>
      <c r="AQ12" s="616"/>
      <c r="AR12" s="611"/>
      <c r="AS12" s="615"/>
      <c r="AT12" s="616"/>
      <c r="AU12" s="615"/>
      <c r="AV12" s="618"/>
      <c r="AW12" s="616"/>
      <c r="AX12" s="48"/>
      <c r="AY12" s="640"/>
      <c r="AZ12" s="611"/>
      <c r="BA12" s="48"/>
      <c r="BB12" s="54"/>
      <c r="BC12" s="611"/>
      <c r="BD12" s="50"/>
      <c r="BE12" s="55"/>
      <c r="BF12" s="51"/>
      <c r="BG12" s="615"/>
      <c r="BH12" s="616"/>
      <c r="BI12" s="611"/>
      <c r="BJ12" s="48"/>
      <c r="BK12" s="611"/>
      <c r="BL12" s="611"/>
      <c r="BM12" s="615"/>
      <c r="BN12" s="616"/>
      <c r="BO12" s="615"/>
      <c r="BP12" s="616"/>
      <c r="BQ12" s="48"/>
      <c r="BR12" s="48"/>
      <c r="BS12" s="48"/>
      <c r="BT12" s="615"/>
      <c r="BU12" s="616"/>
      <c r="BV12" s="611"/>
      <c r="BW12" s="611"/>
      <c r="BX12" s="48"/>
      <c r="BY12" s="611"/>
      <c r="BZ12" s="611"/>
      <c r="CA12" s="611"/>
      <c r="CB12" s="611"/>
      <c r="CC12" s="611"/>
      <c r="CD12" s="611"/>
      <c r="CE12" s="611"/>
      <c r="CF12" s="611"/>
      <c r="CG12" s="56"/>
      <c r="CH12" s="637"/>
      <c r="CI12" s="57"/>
      <c r="CJ12" s="641"/>
      <c r="CK12" s="650"/>
      <c r="CL12" s="651"/>
      <c r="CM12" s="58"/>
      <c r="CN12" s="641"/>
      <c r="CO12" s="641"/>
      <c r="CP12" s="641"/>
    </row>
    <row r="13" spans="1:94" ht="12.75" hidden="1" customHeight="1" x14ac:dyDescent="0.2">
      <c r="A13" s="47"/>
      <c r="B13" s="56"/>
      <c r="C13" s="48"/>
      <c r="D13" s="611"/>
      <c r="E13" s="48"/>
      <c r="F13" s="616"/>
      <c r="G13" s="611"/>
      <c r="H13" s="611"/>
      <c r="I13" s="615"/>
      <c r="J13" s="616"/>
      <c r="K13" s="618"/>
      <c r="L13" s="616"/>
      <c r="M13" s="615"/>
      <c r="N13" s="616"/>
      <c r="O13" s="611"/>
      <c r="P13" s="48"/>
      <c r="Q13" s="49"/>
      <c r="R13" s="50"/>
      <c r="S13" s="51"/>
      <c r="T13" s="615"/>
      <c r="U13" s="618"/>
      <c r="V13" s="616"/>
      <c r="W13" s="615"/>
      <c r="X13" s="616"/>
      <c r="Y13" s="49"/>
      <c r="Z13" s="49"/>
      <c r="AA13" s="52"/>
      <c r="AB13" s="53"/>
      <c r="AC13" s="615"/>
      <c r="AD13" s="616"/>
      <c r="AE13" s="615"/>
      <c r="AF13" s="616"/>
      <c r="AG13" s="615"/>
      <c r="AH13" s="616"/>
      <c r="AI13" s="611"/>
      <c r="AJ13" s="615"/>
      <c r="AK13" s="616"/>
      <c r="AL13" s="611"/>
      <c r="AM13" s="615"/>
      <c r="AN13" s="616"/>
      <c r="AO13" s="611"/>
      <c r="AP13" s="615"/>
      <c r="AQ13" s="616"/>
      <c r="AR13" s="611"/>
      <c r="AS13" s="615"/>
      <c r="AT13" s="616"/>
      <c r="AU13" s="615"/>
      <c r="AV13" s="618"/>
      <c r="AW13" s="616"/>
      <c r="AX13" s="48"/>
      <c r="AY13" s="640"/>
      <c r="AZ13" s="611"/>
      <c r="BA13" s="48"/>
      <c r="BB13" s="54"/>
      <c r="BC13" s="611"/>
      <c r="BD13" s="50"/>
      <c r="BE13" s="55"/>
      <c r="BF13" s="51"/>
      <c r="BG13" s="615"/>
      <c r="BH13" s="616"/>
      <c r="BI13" s="611"/>
      <c r="BJ13" s="48"/>
      <c r="BK13" s="611"/>
      <c r="BL13" s="611"/>
      <c r="BM13" s="615"/>
      <c r="BN13" s="616"/>
      <c r="BO13" s="615"/>
      <c r="BP13" s="616"/>
      <c r="BQ13" s="48"/>
      <c r="BR13" s="48"/>
      <c r="BS13" s="48"/>
      <c r="BT13" s="615"/>
      <c r="BU13" s="616"/>
      <c r="BV13" s="611"/>
      <c r="BW13" s="611"/>
      <c r="BX13" s="48"/>
      <c r="BY13" s="611"/>
      <c r="BZ13" s="611"/>
      <c r="CA13" s="611"/>
      <c r="CB13" s="611"/>
      <c r="CC13" s="611"/>
      <c r="CD13" s="611"/>
      <c r="CE13" s="611"/>
      <c r="CF13" s="611"/>
      <c r="CG13" s="56"/>
      <c r="CH13" s="637"/>
      <c r="CI13" s="57"/>
      <c r="CJ13" s="641"/>
      <c r="CK13" s="650"/>
      <c r="CL13" s="651"/>
      <c r="CM13" s="58"/>
      <c r="CN13" s="641"/>
      <c r="CO13" s="641"/>
      <c r="CP13" s="641"/>
    </row>
    <row r="14" spans="1:94" ht="12.75" hidden="1" customHeight="1" x14ac:dyDescent="0.2">
      <c r="A14" s="47"/>
      <c r="B14" s="56"/>
      <c r="C14" s="48"/>
      <c r="D14" s="611"/>
      <c r="E14" s="48"/>
      <c r="F14" s="616"/>
      <c r="G14" s="611"/>
      <c r="H14" s="611"/>
      <c r="I14" s="615"/>
      <c r="J14" s="616"/>
      <c r="K14" s="618"/>
      <c r="L14" s="616"/>
      <c r="M14" s="615"/>
      <c r="N14" s="616"/>
      <c r="O14" s="611"/>
      <c r="P14" s="48"/>
      <c r="Q14" s="49"/>
      <c r="R14" s="50"/>
      <c r="S14" s="51"/>
      <c r="T14" s="615"/>
      <c r="U14" s="618"/>
      <c r="V14" s="616"/>
      <c r="W14" s="615"/>
      <c r="X14" s="616"/>
      <c r="Y14" s="49"/>
      <c r="Z14" s="49"/>
      <c r="AA14" s="52"/>
      <c r="AB14" s="53"/>
      <c r="AC14" s="615"/>
      <c r="AD14" s="616"/>
      <c r="AE14" s="615"/>
      <c r="AF14" s="616"/>
      <c r="AG14" s="615"/>
      <c r="AH14" s="616"/>
      <c r="AI14" s="611"/>
      <c r="AJ14" s="615"/>
      <c r="AK14" s="616"/>
      <c r="AL14" s="611"/>
      <c r="AM14" s="615"/>
      <c r="AN14" s="616"/>
      <c r="AO14" s="611"/>
      <c r="AP14" s="615"/>
      <c r="AQ14" s="616"/>
      <c r="AR14" s="611"/>
      <c r="AS14" s="615"/>
      <c r="AT14" s="616"/>
      <c r="AU14" s="615"/>
      <c r="AV14" s="618"/>
      <c r="AW14" s="616"/>
      <c r="AX14" s="48"/>
      <c r="AY14" s="640"/>
      <c r="AZ14" s="611"/>
      <c r="BA14" s="48"/>
      <c r="BB14" s="54"/>
      <c r="BC14" s="611"/>
      <c r="BD14" s="50"/>
      <c r="BE14" s="55"/>
      <c r="BF14" s="51"/>
      <c r="BG14" s="615"/>
      <c r="BH14" s="616"/>
      <c r="BI14" s="611"/>
      <c r="BJ14" s="48"/>
      <c r="BK14" s="611"/>
      <c r="BL14" s="611"/>
      <c r="BM14" s="615"/>
      <c r="BN14" s="616"/>
      <c r="BO14" s="615"/>
      <c r="BP14" s="616"/>
      <c r="BQ14" s="48"/>
      <c r="BR14" s="48"/>
      <c r="BS14" s="48"/>
      <c r="BT14" s="615"/>
      <c r="BU14" s="616"/>
      <c r="BV14" s="611"/>
      <c r="BW14" s="611"/>
      <c r="BX14" s="48"/>
      <c r="BY14" s="611"/>
      <c r="BZ14" s="611"/>
      <c r="CA14" s="611"/>
      <c r="CB14" s="611"/>
      <c r="CC14" s="611"/>
      <c r="CD14" s="611"/>
      <c r="CE14" s="611"/>
      <c r="CF14" s="611"/>
      <c r="CG14" s="56"/>
      <c r="CH14" s="637"/>
      <c r="CI14" s="57"/>
      <c r="CJ14" s="641"/>
      <c r="CK14" s="650"/>
      <c r="CL14" s="651"/>
      <c r="CM14" s="58"/>
      <c r="CN14" s="641"/>
      <c r="CO14" s="641"/>
      <c r="CP14" s="641"/>
    </row>
    <row r="15" spans="1:94" ht="12.75" hidden="1" customHeight="1" x14ac:dyDescent="0.2">
      <c r="A15" s="59"/>
      <c r="B15" s="60"/>
      <c r="C15" s="61">
        <v>14</v>
      </c>
      <c r="D15" s="612"/>
      <c r="E15" s="61"/>
      <c r="F15" s="616"/>
      <c r="G15" s="612"/>
      <c r="H15" s="612"/>
      <c r="I15" s="615"/>
      <c r="J15" s="616"/>
      <c r="K15" s="618"/>
      <c r="L15" s="616"/>
      <c r="M15" s="615"/>
      <c r="N15" s="616"/>
      <c r="O15" s="612"/>
      <c r="P15" s="61"/>
      <c r="Q15" s="49"/>
      <c r="R15" s="50"/>
      <c r="S15" s="51"/>
      <c r="T15" s="615"/>
      <c r="U15" s="618"/>
      <c r="V15" s="616"/>
      <c r="W15" s="615"/>
      <c r="X15" s="616"/>
      <c r="Y15" s="49"/>
      <c r="Z15" s="49"/>
      <c r="AA15" s="52"/>
      <c r="AB15" s="53"/>
      <c r="AC15" s="615"/>
      <c r="AD15" s="616"/>
      <c r="AE15" s="615"/>
      <c r="AF15" s="616"/>
      <c r="AG15" s="632"/>
      <c r="AH15" s="633"/>
      <c r="AI15" s="612"/>
      <c r="AJ15" s="615"/>
      <c r="AK15" s="616"/>
      <c r="AL15" s="612"/>
      <c r="AM15" s="615"/>
      <c r="AN15" s="616"/>
      <c r="AO15" s="612"/>
      <c r="AP15" s="615"/>
      <c r="AQ15" s="616"/>
      <c r="AR15" s="612"/>
      <c r="AS15" s="615"/>
      <c r="AT15" s="616"/>
      <c r="AU15" s="615"/>
      <c r="AV15" s="618"/>
      <c r="AW15" s="616"/>
      <c r="AX15" s="61"/>
      <c r="AY15" s="640"/>
      <c r="AZ15" s="612"/>
      <c r="BA15" s="61"/>
      <c r="BB15" s="54"/>
      <c r="BC15" s="612"/>
      <c r="BD15" s="50"/>
      <c r="BE15" s="55"/>
      <c r="BF15" s="51"/>
      <c r="BG15" s="615"/>
      <c r="BH15" s="616"/>
      <c r="BI15" s="612"/>
      <c r="BJ15" s="61"/>
      <c r="BK15" s="612"/>
      <c r="BL15" s="612"/>
      <c r="BM15" s="615"/>
      <c r="BN15" s="616"/>
      <c r="BO15" s="615"/>
      <c r="BP15" s="616"/>
      <c r="BQ15" s="61"/>
      <c r="BR15" s="61"/>
      <c r="BS15" s="61"/>
      <c r="BT15" s="615"/>
      <c r="BU15" s="616"/>
      <c r="BV15" s="612"/>
      <c r="BW15" s="612"/>
      <c r="BX15" s="61"/>
      <c r="BY15" s="612"/>
      <c r="BZ15" s="612"/>
      <c r="CA15" s="612"/>
      <c r="CB15" s="612"/>
      <c r="CC15" s="612"/>
      <c r="CD15" s="612"/>
      <c r="CE15" s="612"/>
      <c r="CF15" s="612"/>
      <c r="CG15" s="60"/>
      <c r="CH15" s="637"/>
      <c r="CI15" s="57"/>
      <c r="CJ15" s="636"/>
      <c r="CK15" s="650"/>
      <c r="CL15" s="651"/>
      <c r="CM15" s="62"/>
      <c r="CN15" s="636"/>
      <c r="CO15" s="636"/>
      <c r="CP15" s="636"/>
    </row>
    <row r="16" spans="1:94" ht="11.25" customHeight="1" x14ac:dyDescent="0.2">
      <c r="A16" s="63">
        <v>1</v>
      </c>
      <c r="B16" s="56"/>
      <c r="C16" s="48"/>
      <c r="D16" s="48"/>
      <c r="E16" s="48"/>
      <c r="F16" s="64"/>
      <c r="G16" s="48"/>
      <c r="H16" s="48"/>
      <c r="I16" s="621"/>
      <c r="J16" s="622"/>
      <c r="K16" s="621"/>
      <c r="L16" s="622"/>
      <c r="M16" s="623"/>
      <c r="N16" s="624"/>
      <c r="O16" s="245"/>
      <c r="P16" s="97"/>
      <c r="Q16" s="599"/>
      <c r="R16" s="600"/>
      <c r="S16" s="601"/>
      <c r="T16" s="599"/>
      <c r="U16" s="600"/>
      <c r="V16" s="601"/>
      <c r="W16" s="599"/>
      <c r="X16" s="601"/>
      <c r="Y16" s="599"/>
      <c r="Z16" s="601"/>
      <c r="AA16" s="619"/>
      <c r="AB16" s="620"/>
      <c r="AC16" s="599"/>
      <c r="AD16" s="601"/>
      <c r="AE16" s="599"/>
      <c r="AF16" s="601"/>
      <c r="AG16" s="599"/>
      <c r="AH16" s="601"/>
      <c r="AI16" s="48"/>
      <c r="AJ16" s="621"/>
      <c r="AK16" s="622"/>
      <c r="AL16" s="65"/>
      <c r="AM16" s="621"/>
      <c r="AN16" s="622"/>
      <c r="AO16" s="337"/>
      <c r="AP16" s="559"/>
      <c r="AQ16" s="560"/>
      <c r="AR16" s="337"/>
      <c r="AS16" s="597"/>
      <c r="AT16" s="598"/>
      <c r="AU16" s="597"/>
      <c r="AV16" s="602"/>
      <c r="AW16" s="598"/>
      <c r="AX16" s="245"/>
      <c r="AY16" s="245"/>
      <c r="AZ16" s="97"/>
      <c r="BA16" s="599"/>
      <c r="BB16" s="601"/>
      <c r="BC16" s="97"/>
      <c r="BD16" s="599"/>
      <c r="BE16" s="600"/>
      <c r="BF16" s="601"/>
      <c r="BG16" s="599"/>
      <c r="BH16" s="601"/>
      <c r="BI16" s="97"/>
      <c r="BJ16" s="97"/>
      <c r="BK16" s="327"/>
      <c r="BL16" s="327"/>
      <c r="BM16" s="597"/>
      <c r="BN16" s="598"/>
      <c r="BO16" s="559"/>
      <c r="BP16" s="560"/>
      <c r="BQ16" s="559"/>
      <c r="BR16" s="631"/>
      <c r="BS16" s="560"/>
      <c r="BT16" s="605"/>
      <c r="BU16" s="606"/>
      <c r="BV16" s="66"/>
      <c r="BW16" s="66"/>
      <c r="BX16" s="66"/>
      <c r="BY16" s="66"/>
      <c r="BZ16" s="66"/>
      <c r="CA16" s="66"/>
      <c r="CB16" s="66"/>
      <c r="CC16" s="66"/>
      <c r="CD16" s="64">
        <v>1</v>
      </c>
      <c r="CE16" s="67">
        <v>39</v>
      </c>
      <c r="CF16" s="67">
        <v>160</v>
      </c>
      <c r="CG16" s="68">
        <v>4</v>
      </c>
      <c r="CH16" s="69"/>
      <c r="CI16" s="67"/>
      <c r="CJ16" s="69"/>
      <c r="CK16" s="595"/>
      <c r="CL16" s="596"/>
      <c r="CM16" s="69"/>
      <c r="CN16" s="69"/>
      <c r="CO16" s="81">
        <v>9</v>
      </c>
      <c r="CP16" s="69">
        <v>52</v>
      </c>
    </row>
    <row r="17" spans="1:95" s="79" customFormat="1" ht="9" customHeight="1" x14ac:dyDescent="0.25">
      <c r="A17" s="70">
        <v>2</v>
      </c>
      <c r="B17" s="71"/>
      <c r="C17" s="71"/>
      <c r="D17" s="71"/>
      <c r="E17" s="71"/>
      <c r="F17" s="111"/>
      <c r="G17" s="71"/>
      <c r="H17" s="336"/>
      <c r="I17" s="607"/>
      <c r="J17" s="607"/>
      <c r="K17" s="608"/>
      <c r="L17" s="609"/>
      <c r="M17" s="610"/>
      <c r="N17" s="610"/>
      <c r="O17" s="71"/>
      <c r="P17" s="102"/>
      <c r="Q17" s="539"/>
      <c r="R17" s="572"/>
      <c r="S17" s="540"/>
      <c r="T17" s="539"/>
      <c r="U17" s="572"/>
      <c r="V17" s="540"/>
      <c r="W17" s="539"/>
      <c r="X17" s="540"/>
      <c r="Y17" s="539"/>
      <c r="Z17" s="540"/>
      <c r="AA17" s="567"/>
      <c r="AB17" s="568"/>
      <c r="AC17" s="579"/>
      <c r="AD17" s="579"/>
      <c r="AE17" s="548"/>
      <c r="AF17" s="548"/>
      <c r="AG17" s="567"/>
      <c r="AH17" s="568"/>
      <c r="AI17" s="72"/>
      <c r="AJ17" s="586" t="s">
        <v>326</v>
      </c>
      <c r="AK17" s="586"/>
      <c r="AL17" s="390" t="s">
        <v>326</v>
      </c>
      <c r="AM17" s="586" t="s">
        <v>326</v>
      </c>
      <c r="AN17" s="586"/>
      <c r="AO17" s="342" t="s">
        <v>326</v>
      </c>
      <c r="AP17" s="585" t="s">
        <v>394</v>
      </c>
      <c r="AQ17" s="585"/>
      <c r="AR17" s="342" t="s">
        <v>394</v>
      </c>
      <c r="AS17" s="586" t="s">
        <v>394</v>
      </c>
      <c r="AT17" s="586"/>
      <c r="AU17" s="585" t="s">
        <v>394</v>
      </c>
      <c r="AV17" s="585"/>
      <c r="AW17" s="585"/>
      <c r="AX17" s="391" t="s">
        <v>394</v>
      </c>
      <c r="AY17" s="246"/>
      <c r="AZ17" s="246"/>
      <c r="BA17" s="539"/>
      <c r="BB17" s="540"/>
      <c r="BC17" s="104"/>
      <c r="BD17" s="588"/>
      <c r="BE17" s="589"/>
      <c r="BF17" s="590"/>
      <c r="BG17" s="539"/>
      <c r="BH17" s="540"/>
      <c r="BI17" s="102"/>
      <c r="BJ17" s="102"/>
      <c r="BK17" s="164"/>
      <c r="BL17" s="102"/>
      <c r="BM17" s="539"/>
      <c r="BN17" s="540"/>
      <c r="BO17" s="603"/>
      <c r="BP17" s="604"/>
      <c r="BQ17" s="539"/>
      <c r="BR17" s="572"/>
      <c r="BS17" s="540"/>
      <c r="BT17" s="581"/>
      <c r="BU17" s="582"/>
      <c r="BV17" s="325"/>
      <c r="BW17" s="74"/>
      <c r="BX17" s="74"/>
      <c r="BY17" s="74"/>
      <c r="BZ17" s="74"/>
      <c r="CA17" s="74"/>
      <c r="CB17" s="74"/>
      <c r="CC17" s="74"/>
      <c r="CD17" s="69">
        <v>2</v>
      </c>
      <c r="CE17" s="75">
        <v>32</v>
      </c>
      <c r="CF17" s="67">
        <v>160</v>
      </c>
      <c r="CG17" s="76">
        <v>4</v>
      </c>
      <c r="CH17" s="76"/>
      <c r="CI17" s="77">
        <v>4</v>
      </c>
      <c r="CJ17" s="78">
        <v>5</v>
      </c>
      <c r="CK17" s="574"/>
      <c r="CL17" s="575"/>
      <c r="CM17" s="78"/>
      <c r="CN17" s="78"/>
      <c r="CO17" s="107">
        <v>9</v>
      </c>
      <c r="CP17" s="108">
        <f>CE17+CG17+CI17+CJ17+CO17</f>
        <v>54</v>
      </c>
    </row>
    <row r="18" spans="1:95" s="79" customFormat="1" ht="9" customHeight="1" x14ac:dyDescent="0.2">
      <c r="A18" s="63">
        <v>3</v>
      </c>
      <c r="B18" s="72"/>
      <c r="C18" s="72"/>
      <c r="D18" s="72"/>
      <c r="E18" s="72"/>
      <c r="F18" s="247"/>
      <c r="G18" s="163"/>
      <c r="H18" s="163"/>
      <c r="I18" s="569"/>
      <c r="J18" s="569"/>
      <c r="K18" s="570"/>
      <c r="L18" s="571"/>
      <c r="M18" s="569"/>
      <c r="N18" s="569"/>
      <c r="O18" s="98"/>
      <c r="P18" s="102"/>
      <c r="Q18" s="539"/>
      <c r="R18" s="572"/>
      <c r="S18" s="540"/>
      <c r="T18" s="539"/>
      <c r="U18" s="572"/>
      <c r="V18" s="540"/>
      <c r="W18" s="533"/>
      <c r="X18" s="533"/>
      <c r="Y18" s="533"/>
      <c r="Z18" s="533"/>
      <c r="AA18" s="577"/>
      <c r="AB18" s="578"/>
      <c r="AC18" s="579"/>
      <c r="AD18" s="579"/>
      <c r="AE18" s="548"/>
      <c r="AF18" s="548"/>
      <c r="AG18" s="567"/>
      <c r="AH18" s="568"/>
      <c r="AI18" s="72"/>
      <c r="AJ18" s="569"/>
      <c r="AK18" s="569"/>
      <c r="AL18" s="73"/>
      <c r="AM18" s="580"/>
      <c r="AN18" s="580"/>
      <c r="AO18" s="72"/>
      <c r="AP18" s="564"/>
      <c r="AQ18" s="564"/>
      <c r="AR18" s="103"/>
      <c r="AS18" s="583"/>
      <c r="AT18" s="583"/>
      <c r="AU18" s="555"/>
      <c r="AV18" s="556"/>
      <c r="AW18" s="557"/>
      <c r="AX18" s="326" t="s">
        <v>394</v>
      </c>
      <c r="AY18" s="326" t="s">
        <v>325</v>
      </c>
      <c r="AZ18" s="246"/>
      <c r="BA18" s="591"/>
      <c r="BB18" s="591"/>
      <c r="BC18" s="248"/>
      <c r="BD18" s="592"/>
      <c r="BE18" s="593"/>
      <c r="BF18" s="594"/>
      <c r="BG18" s="539"/>
      <c r="BH18" s="540"/>
      <c r="BI18" s="102"/>
      <c r="BJ18" s="102"/>
      <c r="BK18" s="164"/>
      <c r="BL18" s="102"/>
      <c r="BM18" s="533"/>
      <c r="BN18" s="533"/>
      <c r="BO18" s="576"/>
      <c r="BP18" s="576"/>
      <c r="BQ18" s="539"/>
      <c r="BR18" s="572"/>
      <c r="BS18" s="540"/>
      <c r="BT18" s="581"/>
      <c r="BU18" s="582"/>
      <c r="BV18" s="325"/>
      <c r="BW18" s="74"/>
      <c r="BX18" s="74"/>
      <c r="BY18" s="74"/>
      <c r="BZ18" s="74"/>
      <c r="CA18" s="74"/>
      <c r="CB18" s="74"/>
      <c r="CC18" s="74"/>
      <c r="CD18" s="64">
        <v>3</v>
      </c>
      <c r="CE18" s="75">
        <v>37</v>
      </c>
      <c r="CF18" s="67">
        <v>160</v>
      </c>
      <c r="CG18" s="76">
        <v>6</v>
      </c>
      <c r="CH18" s="76"/>
      <c r="CI18" s="77">
        <v>1</v>
      </c>
      <c r="CJ18" s="78">
        <v>1</v>
      </c>
      <c r="CK18" s="574"/>
      <c r="CL18" s="575"/>
      <c r="CM18" s="78"/>
      <c r="CN18" s="78"/>
      <c r="CO18" s="107">
        <v>9</v>
      </c>
      <c r="CP18" s="108">
        <f>CE18+CG18+CI18+CJ18+CO18</f>
        <v>54</v>
      </c>
    </row>
    <row r="19" spans="1:95" ht="9.6" customHeight="1" x14ac:dyDescent="0.2">
      <c r="A19" s="70">
        <v>4</v>
      </c>
      <c r="B19" s="80"/>
      <c r="C19" s="80"/>
      <c r="D19" s="249"/>
      <c r="E19" s="249"/>
      <c r="F19" s="247"/>
      <c r="G19" s="327"/>
      <c r="H19" s="327"/>
      <c r="I19" s="558"/>
      <c r="J19" s="558"/>
      <c r="K19" s="559"/>
      <c r="L19" s="560"/>
      <c r="M19" s="559"/>
      <c r="N19" s="560"/>
      <c r="O19" s="392"/>
      <c r="P19" s="392"/>
      <c r="Q19" s="561"/>
      <c r="R19" s="562"/>
      <c r="S19" s="563"/>
      <c r="T19" s="561"/>
      <c r="U19" s="562"/>
      <c r="V19" s="563"/>
      <c r="W19" s="565" t="s">
        <v>325</v>
      </c>
      <c r="X19" s="566"/>
      <c r="Y19" s="549" t="s">
        <v>325</v>
      </c>
      <c r="Z19" s="549"/>
      <c r="AA19" s="549" t="s">
        <v>325</v>
      </c>
      <c r="AB19" s="549"/>
      <c r="AC19" s="567"/>
      <c r="AD19" s="568"/>
      <c r="AE19" s="548"/>
      <c r="AF19" s="548"/>
      <c r="AG19" s="565" t="s">
        <v>325</v>
      </c>
      <c r="AH19" s="566"/>
      <c r="AI19" s="324" t="s">
        <v>325</v>
      </c>
      <c r="AJ19" s="549" t="s">
        <v>325</v>
      </c>
      <c r="AK19" s="549"/>
      <c r="AL19" s="324" t="s">
        <v>325</v>
      </c>
      <c r="AM19" s="549" t="s">
        <v>325</v>
      </c>
      <c r="AN19" s="549"/>
      <c r="AO19" s="324" t="s">
        <v>325</v>
      </c>
      <c r="AP19" s="565" t="s">
        <v>325</v>
      </c>
      <c r="AQ19" s="566"/>
      <c r="AR19" s="324" t="s">
        <v>325</v>
      </c>
      <c r="AS19" s="584" t="s">
        <v>325</v>
      </c>
      <c r="AT19" s="584"/>
      <c r="AU19" s="552" t="s">
        <v>325</v>
      </c>
      <c r="AV19" s="553"/>
      <c r="AW19" s="554"/>
      <c r="AX19" s="324" t="s">
        <v>325</v>
      </c>
      <c r="AY19" s="322"/>
      <c r="AZ19" s="322"/>
      <c r="BA19" s="537"/>
      <c r="BB19" s="538"/>
      <c r="BC19" s="105" t="s">
        <v>214</v>
      </c>
      <c r="BD19" s="534" t="s">
        <v>214</v>
      </c>
      <c r="BE19" s="535"/>
      <c r="BF19" s="536"/>
      <c r="BG19" s="547" t="s">
        <v>214</v>
      </c>
      <c r="BH19" s="547"/>
      <c r="BI19" s="105" t="s">
        <v>214</v>
      </c>
      <c r="BJ19" s="106"/>
      <c r="BK19" s="106"/>
      <c r="BL19" s="106"/>
      <c r="BM19" s="587"/>
      <c r="BN19" s="587"/>
      <c r="BO19" s="573"/>
      <c r="BP19" s="573"/>
      <c r="BQ19" s="573"/>
      <c r="BR19" s="573"/>
      <c r="BS19" s="573"/>
      <c r="BT19" s="539"/>
      <c r="BU19" s="540"/>
      <c r="BV19" s="81"/>
      <c r="BW19" s="81"/>
      <c r="BX19" s="81"/>
      <c r="BY19" s="81"/>
      <c r="BZ19" s="81"/>
      <c r="CA19" s="81"/>
      <c r="CB19" s="81"/>
      <c r="CC19" s="81"/>
      <c r="CD19" s="69">
        <v>4</v>
      </c>
      <c r="CE19" s="75">
        <v>16</v>
      </c>
      <c r="CF19" s="67">
        <v>160</v>
      </c>
      <c r="CG19" s="78">
        <v>6</v>
      </c>
      <c r="CH19" s="76"/>
      <c r="CI19" s="78"/>
      <c r="CJ19" s="78">
        <v>14</v>
      </c>
      <c r="CK19" s="574">
        <v>4</v>
      </c>
      <c r="CL19" s="575"/>
      <c r="CM19" s="78">
        <v>2</v>
      </c>
      <c r="CN19" s="78">
        <v>4</v>
      </c>
      <c r="CO19" s="107"/>
      <c r="CP19" s="108">
        <f>CE19+CG19+CI19+CJ19+CK19+CM19+CN19+CO19</f>
        <v>46</v>
      </c>
    </row>
    <row r="20" spans="1:95" hidden="1" x14ac:dyDescent="0.2">
      <c r="A20" s="53"/>
      <c r="B20" s="53"/>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53"/>
      <c r="CE20" s="53"/>
      <c r="CF20" s="64">
        <f>CE20*36</f>
        <v>0</v>
      </c>
      <c r="CG20" s="53"/>
      <c r="CH20" s="53"/>
      <c r="CI20" s="83"/>
      <c r="CJ20" s="83"/>
      <c r="CK20" s="83"/>
      <c r="CL20" s="83"/>
      <c r="CM20" s="83"/>
      <c r="CN20" s="83"/>
      <c r="CO20" s="83"/>
      <c r="CP20" s="83"/>
    </row>
    <row r="21" spans="1:95" ht="4.1500000000000004" customHeight="1" x14ac:dyDescent="0.2">
      <c r="A21" s="53"/>
      <c r="B21" s="5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t="s">
        <v>171</v>
      </c>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53"/>
      <c r="CE21" s="53"/>
      <c r="CF21" s="53"/>
      <c r="CG21" s="53"/>
      <c r="CH21" s="53"/>
      <c r="CI21" s="83"/>
      <c r="CJ21" s="83"/>
      <c r="CK21" s="83"/>
      <c r="CL21" s="83"/>
      <c r="CM21" s="83"/>
      <c r="CN21" s="83"/>
      <c r="CO21" s="83"/>
      <c r="CP21" s="83"/>
    </row>
    <row r="22" spans="1:95" ht="9" customHeight="1" x14ac:dyDescent="0.2">
      <c r="A22" s="53"/>
      <c r="B22" s="84"/>
      <c r="C22" s="85"/>
      <c r="D22" s="85" t="s">
        <v>172</v>
      </c>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53"/>
      <c r="CE22" s="86">
        <f>SUM(CE16:CE19)</f>
        <v>124</v>
      </c>
      <c r="CF22" s="86">
        <f>SUM(CF16:CF19)</f>
        <v>640</v>
      </c>
      <c r="CG22" s="86">
        <f t="shared" ref="CG22:CO22" si="0">SUM(CG16:CG19)</f>
        <v>20</v>
      </c>
      <c r="CH22" s="86">
        <f t="shared" si="0"/>
        <v>0</v>
      </c>
      <c r="CI22" s="86">
        <f t="shared" si="0"/>
        <v>5</v>
      </c>
      <c r="CJ22" s="86">
        <f t="shared" si="0"/>
        <v>20</v>
      </c>
      <c r="CK22" s="86">
        <f t="shared" si="0"/>
        <v>4</v>
      </c>
      <c r="CL22" s="86">
        <f t="shared" si="0"/>
        <v>0</v>
      </c>
      <c r="CM22" s="86">
        <f t="shared" si="0"/>
        <v>2</v>
      </c>
      <c r="CN22" s="86">
        <f t="shared" si="0"/>
        <v>4</v>
      </c>
      <c r="CO22" s="86">
        <f t="shared" si="0"/>
        <v>27</v>
      </c>
      <c r="CP22" s="86">
        <f>SUM(CP16:CP19)</f>
        <v>206</v>
      </c>
      <c r="CQ22" s="46"/>
    </row>
    <row r="23" spans="1:95" ht="9" customHeight="1" x14ac:dyDescent="0.2">
      <c r="A23" s="87"/>
      <c r="B23" s="88" t="s">
        <v>327</v>
      </c>
      <c r="C23" s="85"/>
      <c r="D23" s="85"/>
      <c r="E23" s="53"/>
      <c r="F23" s="53"/>
      <c r="G23" s="85"/>
      <c r="H23" s="85"/>
      <c r="I23" s="85"/>
      <c r="J23" s="85"/>
      <c r="K23" s="85"/>
      <c r="L23" s="85"/>
      <c r="M23" s="85"/>
      <c r="N23" s="85"/>
      <c r="O23" s="89"/>
      <c r="P23" s="88" t="s">
        <v>328</v>
      </c>
      <c r="Q23" s="88"/>
      <c r="R23" s="88"/>
      <c r="S23" s="85"/>
      <c r="T23" s="85"/>
      <c r="U23" s="85"/>
      <c r="V23" s="85"/>
      <c r="W23" s="85"/>
      <c r="X23" s="85"/>
      <c r="Y23" s="85"/>
      <c r="Z23" s="85"/>
      <c r="AA23" s="85"/>
      <c r="AB23" s="85"/>
      <c r="AC23" s="53"/>
      <c r="AD23" s="53"/>
      <c r="AE23" s="53"/>
      <c r="AF23" s="53"/>
      <c r="AG23" s="53"/>
      <c r="AH23" s="85"/>
      <c r="AI23" s="85"/>
      <c r="AJ23" s="85"/>
      <c r="AK23" s="85"/>
      <c r="AL23" s="53"/>
      <c r="AM23" s="550" t="s">
        <v>214</v>
      </c>
      <c r="AN23" s="551"/>
      <c r="AO23" s="88" t="s">
        <v>173</v>
      </c>
      <c r="AP23" s="88"/>
      <c r="AQ23" s="85"/>
      <c r="AR23" s="85"/>
      <c r="AS23" s="85"/>
      <c r="AT23" s="82"/>
      <c r="AU23" s="82"/>
      <c r="AV23" s="82"/>
      <c r="AW23" s="82"/>
      <c r="AX23" s="82"/>
      <c r="AY23" s="82"/>
      <c r="AZ23" s="82"/>
      <c r="BA23" s="82"/>
      <c r="BB23" s="53"/>
      <c r="BC23" s="53"/>
      <c r="BD23" s="541"/>
      <c r="BE23" s="542"/>
      <c r="BF23" s="543"/>
      <c r="BG23" s="88" t="s">
        <v>174</v>
      </c>
      <c r="BH23" s="88"/>
      <c r="BI23" s="53"/>
      <c r="BJ23" s="82"/>
      <c r="BK23" s="82"/>
      <c r="BL23" s="53"/>
      <c r="BM23" s="53"/>
      <c r="BN23" s="53"/>
      <c r="BO23" s="82"/>
      <c r="BP23" s="82"/>
      <c r="BQ23" s="82"/>
      <c r="BR23" s="82"/>
      <c r="BS23" s="82"/>
      <c r="BT23" s="82"/>
      <c r="BU23" s="82"/>
      <c r="BV23" s="53"/>
      <c r="BW23" s="53"/>
      <c r="BX23" s="82"/>
      <c r="BY23" s="82"/>
      <c r="BZ23" s="90"/>
      <c r="CA23" s="88" t="s">
        <v>175</v>
      </c>
      <c r="CB23" s="82"/>
      <c r="CC23" s="82"/>
      <c r="CD23" s="53"/>
      <c r="CE23" s="53"/>
      <c r="CF23" s="53"/>
      <c r="CG23" s="53"/>
      <c r="CH23" s="53"/>
      <c r="CI23" s="53"/>
      <c r="CJ23" s="53"/>
      <c r="CK23" s="53"/>
      <c r="CL23" s="53"/>
      <c r="CM23" s="91"/>
      <c r="CN23" s="88" t="s">
        <v>176</v>
      </c>
      <c r="CO23" s="53"/>
      <c r="CP23" s="53"/>
    </row>
    <row r="24" spans="1:95" ht="4.5" customHeight="1" x14ac:dyDescent="0.2">
      <c r="A24" s="53"/>
      <c r="B24" s="84"/>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53"/>
      <c r="CE24" s="53"/>
      <c r="CF24" s="53"/>
      <c r="CG24" s="53"/>
      <c r="CH24" s="53"/>
      <c r="CI24" s="53"/>
      <c r="CJ24" s="53"/>
      <c r="CK24" s="53"/>
      <c r="CL24" s="53"/>
      <c r="CM24" s="53"/>
      <c r="CN24" s="53"/>
      <c r="CO24" s="53"/>
      <c r="CP24" s="53"/>
    </row>
    <row r="25" spans="1:95" ht="9" customHeight="1" x14ac:dyDescent="0.2">
      <c r="A25" s="92"/>
      <c r="B25" s="88"/>
      <c r="C25" s="53"/>
      <c r="D25" s="53"/>
      <c r="E25" s="53"/>
      <c r="F25" s="53"/>
      <c r="G25" s="53"/>
      <c r="H25" s="53"/>
      <c r="I25" s="53"/>
      <c r="J25" s="53"/>
      <c r="K25" s="53"/>
      <c r="L25" s="53"/>
      <c r="M25" s="53"/>
      <c r="N25" s="53"/>
      <c r="O25" s="93" t="s">
        <v>170</v>
      </c>
      <c r="P25" s="88" t="s">
        <v>177</v>
      </c>
      <c r="Q25" s="88"/>
      <c r="R25" s="88"/>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44" t="s">
        <v>325</v>
      </c>
      <c r="BE25" s="545"/>
      <c r="BF25" s="546"/>
      <c r="BG25" s="88" t="s">
        <v>178</v>
      </c>
      <c r="BH25" s="88"/>
      <c r="BI25" s="53"/>
      <c r="BJ25" s="53"/>
      <c r="BK25" s="53"/>
      <c r="BL25" s="53"/>
      <c r="BM25" s="53"/>
      <c r="BN25" s="53"/>
      <c r="BO25" s="53"/>
      <c r="BP25" s="53"/>
      <c r="BQ25" s="53"/>
      <c r="BR25" s="53"/>
      <c r="BS25" s="53"/>
      <c r="BT25" s="53"/>
      <c r="BU25" s="53"/>
      <c r="BV25" s="53"/>
      <c r="BW25" s="53"/>
      <c r="BX25" s="53"/>
      <c r="BY25" s="53"/>
      <c r="BZ25" s="328"/>
      <c r="CA25" s="88"/>
      <c r="CB25" s="53"/>
      <c r="CC25" s="53"/>
      <c r="CD25" s="53"/>
      <c r="CE25" s="53"/>
      <c r="CF25" s="94"/>
      <c r="CG25" s="88"/>
      <c r="CH25" s="53"/>
      <c r="CI25" s="53"/>
      <c r="CJ25" s="53"/>
      <c r="CK25" s="53"/>
      <c r="CL25" s="53"/>
      <c r="CM25" s="53"/>
      <c r="CN25" s="53"/>
      <c r="CO25" s="53"/>
      <c r="CP25" s="53"/>
    </row>
    <row r="26" spans="1:95" ht="12" customHeight="1" x14ac:dyDescent="0.2">
      <c r="H26" s="95"/>
      <c r="I26" s="95"/>
      <c r="BV26" s="96"/>
      <c r="BW26" s="96"/>
    </row>
  </sheetData>
  <mergeCells count="178">
    <mergeCell ref="A6:A9"/>
    <mergeCell ref="B6:E7"/>
    <mergeCell ref="F6:F15"/>
    <mergeCell ref="G6:J7"/>
    <mergeCell ref="B8:B9"/>
    <mergeCell ref="C8:C9"/>
    <mergeCell ref="D8:D15"/>
    <mergeCell ref="E8:E9"/>
    <mergeCell ref="G8:G15"/>
    <mergeCell ref="H8:H15"/>
    <mergeCell ref="CO6:CO15"/>
    <mergeCell ref="CP6:CP15"/>
    <mergeCell ref="O8:O15"/>
    <mergeCell ref="P8:P9"/>
    <mergeCell ref="K6:L15"/>
    <mergeCell ref="M6:S7"/>
    <mergeCell ref="Q8:S9"/>
    <mergeCell ref="AX8:AX9"/>
    <mergeCell ref="AZ8:AZ15"/>
    <mergeCell ref="BO8:BP15"/>
    <mergeCell ref="BQ8:BS9"/>
    <mergeCell ref="CM6:CM9"/>
    <mergeCell ref="CN6:CN15"/>
    <mergeCell ref="BT6:BU15"/>
    <mergeCell ref="BV6:BX7"/>
    <mergeCell ref="BY6:BY15"/>
    <mergeCell ref="BZ6:CC7"/>
    <mergeCell ref="CG6:CG9"/>
    <mergeCell ref="CH6:CL7"/>
    <mergeCell ref="CI8:CI9"/>
    <mergeCell ref="CJ8:CJ15"/>
    <mergeCell ref="CK8:CL15"/>
    <mergeCell ref="CD6:CD15"/>
    <mergeCell ref="CE6:CF7"/>
    <mergeCell ref="CE8:CE15"/>
    <mergeCell ref="AR6:AX7"/>
    <mergeCell ref="CF8:CF15"/>
    <mergeCell ref="CH8:CH15"/>
    <mergeCell ref="BJ8:BJ9"/>
    <mergeCell ref="BK8:BK15"/>
    <mergeCell ref="BL8:BL15"/>
    <mergeCell ref="BM8:BN15"/>
    <mergeCell ref="AY6:AY15"/>
    <mergeCell ref="AZ6:BC7"/>
    <mergeCell ref="BD6:BF9"/>
    <mergeCell ref="AE8:AF15"/>
    <mergeCell ref="CB8:CB15"/>
    <mergeCell ref="CC8:CC15"/>
    <mergeCell ref="AC6:AD15"/>
    <mergeCell ref="AE6:AI7"/>
    <mergeCell ref="AJ6:AK15"/>
    <mergeCell ref="AL6:AO7"/>
    <mergeCell ref="AI8:AI15"/>
    <mergeCell ref="BG6:BK7"/>
    <mergeCell ref="BL6:BS7"/>
    <mergeCell ref="BA8:BB9"/>
    <mergeCell ref="BV8:BV15"/>
    <mergeCell ref="BW8:BW15"/>
    <mergeCell ref="BX8:BX9"/>
    <mergeCell ref="BZ8:BZ15"/>
    <mergeCell ref="I16:J16"/>
    <mergeCell ref="K16:L16"/>
    <mergeCell ref="M16:N16"/>
    <mergeCell ref="Q16:S16"/>
    <mergeCell ref="T6:AB7"/>
    <mergeCell ref="CA8:CA15"/>
    <mergeCell ref="BC8:BC15"/>
    <mergeCell ref="BG8:BH15"/>
    <mergeCell ref="BI8:BI15"/>
    <mergeCell ref="T8:V15"/>
    <mergeCell ref="I8:J15"/>
    <mergeCell ref="M8:N15"/>
    <mergeCell ref="BO16:BP16"/>
    <mergeCell ref="BQ16:BS16"/>
    <mergeCell ref="BG16:BH16"/>
    <mergeCell ref="AM16:AN16"/>
    <mergeCell ref="AG8:AH15"/>
    <mergeCell ref="AG16:AH16"/>
    <mergeCell ref="AP6:AQ15"/>
    <mergeCell ref="W8:X15"/>
    <mergeCell ref="AL8:AL15"/>
    <mergeCell ref="AM8:AN15"/>
    <mergeCell ref="Y8:Z9"/>
    <mergeCell ref="AA8:AB9"/>
    <mergeCell ref="I17:J17"/>
    <mergeCell ref="K17:L17"/>
    <mergeCell ref="M17:N17"/>
    <mergeCell ref="BA16:BB16"/>
    <mergeCell ref="AO8:AO15"/>
    <mergeCell ref="AR8:AR15"/>
    <mergeCell ref="AS8:AT15"/>
    <mergeCell ref="AU8:AW15"/>
    <mergeCell ref="Q17:S17"/>
    <mergeCell ref="W17:X17"/>
    <mergeCell ref="Y17:Z17"/>
    <mergeCell ref="AC17:AD17"/>
    <mergeCell ref="AE17:AF17"/>
    <mergeCell ref="T17:V17"/>
    <mergeCell ref="AP16:AQ16"/>
    <mergeCell ref="AS16:AT16"/>
    <mergeCell ref="T16:V16"/>
    <mergeCell ref="W16:X16"/>
    <mergeCell ref="AA17:AB17"/>
    <mergeCell ref="Y16:Z16"/>
    <mergeCell ref="AA16:AB16"/>
    <mergeCell ref="AC16:AD16"/>
    <mergeCell ref="AE16:AF16"/>
    <mergeCell ref="AJ16:AK16"/>
    <mergeCell ref="CK16:CL16"/>
    <mergeCell ref="AJ17:AK17"/>
    <mergeCell ref="AM17:AN17"/>
    <mergeCell ref="BG17:BH17"/>
    <mergeCell ref="BM17:BN17"/>
    <mergeCell ref="BM16:BN16"/>
    <mergeCell ref="BD16:BF16"/>
    <mergeCell ref="AU16:AW16"/>
    <mergeCell ref="AU17:AW17"/>
    <mergeCell ref="BO17:BP17"/>
    <mergeCell ref="BQ17:BS17"/>
    <mergeCell ref="BT17:BU17"/>
    <mergeCell ref="BA17:BB17"/>
    <mergeCell ref="BT16:BU16"/>
    <mergeCell ref="BQ19:BS19"/>
    <mergeCell ref="BT19:BU19"/>
    <mergeCell ref="CK19:CL19"/>
    <mergeCell ref="BO18:BP18"/>
    <mergeCell ref="BQ18:BS18"/>
    <mergeCell ref="CK17:CL17"/>
    <mergeCell ref="AA18:AB18"/>
    <mergeCell ref="AC18:AD18"/>
    <mergeCell ref="AE18:AF18"/>
    <mergeCell ref="AJ18:AK18"/>
    <mergeCell ref="AM18:AN18"/>
    <mergeCell ref="BO19:BP19"/>
    <mergeCell ref="BT18:BU18"/>
    <mergeCell ref="CK18:CL18"/>
    <mergeCell ref="AP19:AQ19"/>
    <mergeCell ref="AS18:AT18"/>
    <mergeCell ref="AG17:AH17"/>
    <mergeCell ref="AS19:AT19"/>
    <mergeCell ref="AP17:AQ17"/>
    <mergeCell ref="AS17:AT17"/>
    <mergeCell ref="BM19:BN19"/>
    <mergeCell ref="BD17:BF17"/>
    <mergeCell ref="BA18:BB18"/>
    <mergeCell ref="BD18:BF18"/>
    <mergeCell ref="I19:J19"/>
    <mergeCell ref="K19:L19"/>
    <mergeCell ref="M19:N19"/>
    <mergeCell ref="Q19:S19"/>
    <mergeCell ref="T19:V19"/>
    <mergeCell ref="AP18:AQ18"/>
    <mergeCell ref="W19:X19"/>
    <mergeCell ref="Y19:Z19"/>
    <mergeCell ref="AA19:AB19"/>
    <mergeCell ref="AC19:AD19"/>
    <mergeCell ref="I18:J18"/>
    <mergeCell ref="K18:L18"/>
    <mergeCell ref="M18:N18"/>
    <mergeCell ref="Q18:S18"/>
    <mergeCell ref="T18:V18"/>
    <mergeCell ref="W18:X18"/>
    <mergeCell ref="Y18:Z18"/>
    <mergeCell ref="AG18:AH18"/>
    <mergeCell ref="AG19:AH19"/>
    <mergeCell ref="BM18:BN18"/>
    <mergeCell ref="BD19:BF19"/>
    <mergeCell ref="BA19:BB19"/>
    <mergeCell ref="BG18:BH18"/>
    <mergeCell ref="BD23:BF23"/>
    <mergeCell ref="BD25:BF25"/>
    <mergeCell ref="BG19:BH19"/>
    <mergeCell ref="AE19:AF19"/>
    <mergeCell ref="AJ19:AK19"/>
    <mergeCell ref="AM19:AN19"/>
    <mergeCell ref="AM23:AN23"/>
    <mergeCell ref="AU19:AW19"/>
    <mergeCell ref="AU18:AW18"/>
  </mergeCells>
  <phoneticPr fontId="36" type="noConversion"/>
  <printOptions horizontalCentered="1"/>
  <pageMargins left="0.19685039370078741" right="0.27559055118110237" top="0.27559055118110237" bottom="0.39370078740157483" header="0" footer="0"/>
  <pageSetup paperSize="9" scale="95"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EZ90"/>
  <sheetViews>
    <sheetView view="pageBreakPreview" zoomScale="70" zoomScaleNormal="90" zoomScaleSheetLayoutView="70" workbookViewId="0">
      <selection activeCell="A19" sqref="A19:XFD19"/>
    </sheetView>
  </sheetViews>
  <sheetFormatPr defaultRowHeight="15" x14ac:dyDescent="0.25"/>
  <cols>
    <col min="1" max="1" width="41.5703125" style="112" customWidth="1"/>
    <col min="2" max="2" width="12" style="112" customWidth="1"/>
    <col min="3" max="3" width="15.5703125" style="112" customWidth="1"/>
    <col min="4" max="4" width="13.28515625" style="112" customWidth="1"/>
    <col min="5" max="5" width="9.140625" style="112" customWidth="1"/>
    <col min="6" max="6" width="12" style="112" customWidth="1"/>
    <col min="7" max="7" width="11.42578125" style="112" customWidth="1"/>
    <col min="8" max="10" width="9.140625" style="112"/>
    <col min="11" max="11" width="16.28515625" customWidth="1"/>
    <col min="12" max="12" width="49.140625" customWidth="1"/>
    <col min="13" max="13" width="32.85546875" customWidth="1"/>
  </cols>
  <sheetData>
    <row r="10" spans="1:5" ht="42.75" customHeight="1" x14ac:dyDescent="0.25"/>
    <row r="11" spans="1:5" ht="37.5" customHeight="1" x14ac:dyDescent="0.25"/>
    <row r="12" spans="1:5" ht="24" customHeight="1" x14ac:dyDescent="0.25"/>
    <row r="13" spans="1:5" ht="24" customHeight="1" x14ac:dyDescent="0.25">
      <c r="A13" s="113"/>
      <c r="B13" s="114"/>
      <c r="C13" s="113"/>
      <c r="D13" s="113"/>
      <c r="E13" s="113"/>
    </row>
    <row r="14" spans="1:5" ht="22.5" customHeight="1" x14ac:dyDescent="0.25">
      <c r="A14" s="115"/>
      <c r="B14" s="116"/>
      <c r="C14" s="115"/>
      <c r="D14" s="115"/>
      <c r="E14" s="115"/>
    </row>
    <row r="15" spans="1:5" ht="20.25" customHeight="1" x14ac:dyDescent="0.25">
      <c r="A15" s="115"/>
      <c r="B15" s="116"/>
      <c r="C15" s="115"/>
      <c r="D15" s="115"/>
      <c r="E15" s="115"/>
    </row>
    <row r="16" spans="1:5" ht="24" customHeight="1" x14ac:dyDescent="0.25">
      <c r="A16" s="115"/>
      <c r="B16" s="116"/>
      <c r="C16" s="115"/>
      <c r="D16" s="115"/>
      <c r="E16" s="115"/>
    </row>
    <row r="17" spans="1:7" ht="144" customHeight="1" x14ac:dyDescent="0.25">
      <c r="A17" s="115"/>
      <c r="B17" s="116"/>
      <c r="C17" s="115"/>
      <c r="D17" s="115"/>
      <c r="E17" s="115"/>
    </row>
    <row r="18" spans="1:7" ht="15.75" hidden="1" thickBot="1" x14ac:dyDescent="0.3">
      <c r="A18" s="117"/>
      <c r="B18" s="117"/>
      <c r="C18" s="117"/>
      <c r="D18" s="117"/>
      <c r="E18" s="117"/>
    </row>
    <row r="19" spans="1:7" ht="68.25" customHeight="1" thickBot="1" x14ac:dyDescent="0.3">
      <c r="A19" s="118"/>
      <c r="B19" s="119"/>
      <c r="C19" s="118"/>
      <c r="D19" s="118"/>
      <c r="E19" s="118"/>
    </row>
    <row r="20" spans="1:7" ht="47.25" customHeight="1" thickBot="1" x14ac:dyDescent="0.3">
      <c r="A20" s="152" t="s">
        <v>179</v>
      </c>
      <c r="B20" s="681" t="s">
        <v>180</v>
      </c>
      <c r="C20" s="682"/>
      <c r="D20" s="683"/>
      <c r="E20" s="153" t="s">
        <v>181</v>
      </c>
      <c r="F20" s="153" t="s">
        <v>182</v>
      </c>
      <c r="G20" s="153" t="s">
        <v>183</v>
      </c>
    </row>
    <row r="21" spans="1:7" ht="16.5" thickBot="1" x14ac:dyDescent="0.3">
      <c r="A21" s="157" t="s">
        <v>219</v>
      </c>
      <c r="B21" s="667" t="s">
        <v>184</v>
      </c>
      <c r="C21" s="668"/>
      <c r="D21" s="669"/>
      <c r="E21" s="154">
        <v>2</v>
      </c>
      <c r="F21" s="154">
        <v>3</v>
      </c>
      <c r="G21" s="155">
        <v>108</v>
      </c>
    </row>
    <row r="22" spans="1:7" ht="16.5" thickBot="1" x14ac:dyDescent="0.3">
      <c r="A22" s="157" t="s">
        <v>220</v>
      </c>
      <c r="B22" s="667" t="s">
        <v>184</v>
      </c>
      <c r="C22" s="668"/>
      <c r="D22" s="669"/>
      <c r="E22" s="154">
        <v>3</v>
      </c>
      <c r="F22" s="154">
        <v>1</v>
      </c>
      <c r="G22" s="155">
        <v>36</v>
      </c>
    </row>
    <row r="23" spans="1:7" ht="16.5" thickBot="1" x14ac:dyDescent="0.3">
      <c r="A23" s="157" t="s">
        <v>210</v>
      </c>
      <c r="B23" s="667" t="s">
        <v>184</v>
      </c>
      <c r="C23" s="668"/>
      <c r="D23" s="669"/>
      <c r="E23" s="154">
        <v>3</v>
      </c>
      <c r="F23" s="154">
        <v>1</v>
      </c>
      <c r="G23" s="155">
        <v>36</v>
      </c>
    </row>
    <row r="24" spans="1:7" ht="45" customHeight="1" thickBot="1" x14ac:dyDescent="0.3">
      <c r="A24" s="157" t="s">
        <v>216</v>
      </c>
      <c r="B24" s="667" t="s">
        <v>102</v>
      </c>
      <c r="C24" s="668"/>
      <c r="D24" s="669"/>
      <c r="E24" s="154">
        <v>2</v>
      </c>
      <c r="F24" s="154">
        <v>2</v>
      </c>
      <c r="G24" s="155">
        <v>72</v>
      </c>
    </row>
    <row r="25" spans="1:7" ht="43.5" customHeight="1" thickBot="1" x14ac:dyDescent="0.3">
      <c r="A25" s="157" t="s">
        <v>217</v>
      </c>
      <c r="B25" s="667" t="s">
        <v>102</v>
      </c>
      <c r="C25" s="668"/>
      <c r="D25" s="669"/>
      <c r="E25" s="155">
        <v>4</v>
      </c>
      <c r="F25" s="155">
        <v>11</v>
      </c>
      <c r="G25" s="155">
        <v>396</v>
      </c>
    </row>
    <row r="26" spans="1:7" ht="39" customHeight="1" thickBot="1" x14ac:dyDescent="0.3">
      <c r="A26" s="157" t="s">
        <v>218</v>
      </c>
      <c r="B26" s="667" t="s">
        <v>102</v>
      </c>
      <c r="C26" s="668"/>
      <c r="D26" s="669"/>
      <c r="E26" s="154">
        <v>3</v>
      </c>
      <c r="F26" s="154">
        <v>1</v>
      </c>
      <c r="G26" s="155">
        <v>36</v>
      </c>
    </row>
    <row r="27" spans="1:7" ht="36.75" customHeight="1" thickBot="1" x14ac:dyDescent="0.3">
      <c r="A27" s="157" t="s">
        <v>209</v>
      </c>
      <c r="B27" s="667" t="s">
        <v>102</v>
      </c>
      <c r="C27" s="668"/>
      <c r="D27" s="669"/>
      <c r="E27" s="154">
        <v>3</v>
      </c>
      <c r="F27" s="154">
        <v>1</v>
      </c>
      <c r="G27" s="155">
        <v>36</v>
      </c>
    </row>
    <row r="28" spans="1:7" ht="45" customHeight="1" thickBot="1" x14ac:dyDescent="0.3">
      <c r="A28" s="157" t="s">
        <v>211</v>
      </c>
      <c r="B28" s="667" t="s">
        <v>102</v>
      </c>
      <c r="C28" s="668"/>
      <c r="D28" s="669"/>
      <c r="E28" s="154">
        <v>4</v>
      </c>
      <c r="F28" s="154">
        <v>3</v>
      </c>
      <c r="G28" s="154">
        <v>108</v>
      </c>
    </row>
    <row r="29" spans="1:7" ht="38.25" customHeight="1" thickBot="1" x14ac:dyDescent="0.3">
      <c r="A29" s="157" t="s">
        <v>187</v>
      </c>
      <c r="B29" s="667" t="s">
        <v>102</v>
      </c>
      <c r="C29" s="668"/>
      <c r="D29" s="669"/>
      <c r="E29" s="154">
        <v>4</v>
      </c>
      <c r="F29" s="154">
        <v>2</v>
      </c>
      <c r="G29" s="154">
        <v>72</v>
      </c>
    </row>
    <row r="30" spans="1:7" ht="16.5" thickBot="1" x14ac:dyDescent="0.3">
      <c r="A30" s="679" t="s">
        <v>185</v>
      </c>
      <c r="B30" s="680"/>
      <c r="C30" s="680"/>
      <c r="D30" s="680"/>
      <c r="E30" s="156"/>
      <c r="F30" s="156">
        <f>SUM(F21:F29)</f>
        <v>25</v>
      </c>
      <c r="G30" s="156">
        <f>SUM(G21:G29)</f>
        <v>900</v>
      </c>
    </row>
    <row r="39" spans="1:3" ht="37.5" customHeight="1" x14ac:dyDescent="0.25"/>
    <row r="42" spans="1:3" ht="18.75" x14ac:dyDescent="0.25">
      <c r="A42" s="113"/>
      <c r="B42" s="113"/>
      <c r="C42" s="113"/>
    </row>
    <row r="43" spans="1:3" ht="18.75" x14ac:dyDescent="0.25">
      <c r="A43" s="115"/>
      <c r="B43" s="116"/>
      <c r="C43" s="113"/>
    </row>
    <row r="44" spans="1:3" ht="18.75" x14ac:dyDescent="0.25">
      <c r="A44" s="115"/>
      <c r="B44" s="116"/>
      <c r="C44" s="113"/>
    </row>
    <row r="45" spans="1:3" ht="18.75" x14ac:dyDescent="0.25">
      <c r="A45" s="115"/>
      <c r="B45" s="116"/>
      <c r="C45" s="113"/>
    </row>
    <row r="46" spans="1:3" ht="6.75" customHeight="1" x14ac:dyDescent="0.25">
      <c r="A46" s="115"/>
      <c r="B46" s="116"/>
      <c r="C46" s="113"/>
    </row>
    <row r="47" spans="1:3" ht="18.75" hidden="1" x14ac:dyDescent="0.25">
      <c r="A47" s="115"/>
      <c r="B47" s="116"/>
      <c r="C47" s="113"/>
    </row>
    <row r="48" spans="1:3" ht="18.75" hidden="1" x14ac:dyDescent="0.25">
      <c r="A48" s="115"/>
      <c r="B48" s="116"/>
      <c r="C48" s="113"/>
    </row>
    <row r="49" spans="1:13" ht="18.75" hidden="1" x14ac:dyDescent="0.25">
      <c r="A49" s="115"/>
      <c r="B49" s="116"/>
      <c r="C49" s="113"/>
    </row>
    <row r="50" spans="1:13" ht="18.75" hidden="1" x14ac:dyDescent="0.25">
      <c r="A50" s="115"/>
      <c r="B50" s="116"/>
      <c r="C50" s="113"/>
    </row>
    <row r="51" spans="1:13" ht="18.75" hidden="1" x14ac:dyDescent="0.25">
      <c r="A51" s="115"/>
      <c r="B51" s="116"/>
      <c r="C51" s="113"/>
    </row>
    <row r="52" spans="1:13" ht="6" hidden="1" customHeight="1" x14ac:dyDescent="0.25">
      <c r="A52" s="115"/>
      <c r="B52" s="116"/>
      <c r="C52" s="113"/>
    </row>
    <row r="53" spans="1:13" ht="18.75" hidden="1" x14ac:dyDescent="0.25">
      <c r="A53" s="115"/>
      <c r="B53" s="120"/>
      <c r="C53" s="113"/>
    </row>
    <row r="54" spans="1:13" ht="28.5" customHeight="1" x14ac:dyDescent="0.3">
      <c r="A54" s="129" t="s">
        <v>238</v>
      </c>
      <c r="B54" s="129"/>
      <c r="C54" s="129"/>
      <c r="D54"/>
      <c r="E54" s="151"/>
      <c r="F54" s="151"/>
      <c r="G54" s="151"/>
      <c r="H54"/>
      <c r="I54"/>
      <c r="J54"/>
    </row>
    <row r="55" spans="1:13" ht="76.5" customHeight="1" x14ac:dyDescent="0.25">
      <c r="A55" s="130" t="s">
        <v>239</v>
      </c>
      <c r="B55" s="661" t="s">
        <v>240</v>
      </c>
      <c r="C55" s="486"/>
      <c r="D55" s="487"/>
      <c r="E55" s="662" t="s">
        <v>241</v>
      </c>
      <c r="F55" s="663"/>
      <c r="G55" s="664"/>
      <c r="H55" s="661" t="s">
        <v>242</v>
      </c>
      <c r="I55" s="486"/>
      <c r="J55" s="487"/>
      <c r="K55" s="130" t="s">
        <v>243</v>
      </c>
      <c r="L55" s="130" t="s">
        <v>244</v>
      </c>
      <c r="M55" s="130" t="s">
        <v>245</v>
      </c>
    </row>
    <row r="56" spans="1:13" ht="28.5" customHeight="1" x14ac:dyDescent="0.25">
      <c r="A56" s="661" t="s">
        <v>290</v>
      </c>
      <c r="B56" s="486"/>
      <c r="C56" s="486"/>
      <c r="D56" s="486"/>
      <c r="E56" s="486"/>
      <c r="F56" s="486"/>
      <c r="G56" s="486"/>
      <c r="H56" s="486"/>
      <c r="I56" s="486"/>
      <c r="J56" s="486"/>
      <c r="K56" s="486"/>
      <c r="L56" s="486"/>
      <c r="M56" s="487"/>
    </row>
    <row r="57" spans="1:13" ht="72.75" customHeight="1" x14ac:dyDescent="0.25">
      <c r="A57" s="131" t="s">
        <v>289</v>
      </c>
      <c r="B57" s="130">
        <v>0</v>
      </c>
      <c r="C57" s="132">
        <v>0</v>
      </c>
      <c r="D57" s="132">
        <v>0</v>
      </c>
      <c r="E57" s="133">
        <v>73</v>
      </c>
      <c r="F57" s="134">
        <v>48</v>
      </c>
      <c r="G57" s="134">
        <v>10</v>
      </c>
      <c r="H57" s="130">
        <f>E57-B57</f>
        <v>73</v>
      </c>
      <c r="I57" s="132">
        <v>48</v>
      </c>
      <c r="J57" s="132">
        <v>10</v>
      </c>
      <c r="K57" s="130"/>
      <c r="M57" s="196" t="s">
        <v>285</v>
      </c>
    </row>
    <row r="58" spans="1:13" ht="26.25" customHeight="1" x14ac:dyDescent="0.25">
      <c r="A58" s="135"/>
      <c r="B58" s="136"/>
      <c r="C58" s="137"/>
      <c r="D58" s="137"/>
      <c r="E58" s="138"/>
      <c r="F58" s="139"/>
      <c r="G58" s="140" t="s">
        <v>246</v>
      </c>
      <c r="H58" s="130">
        <f>H57</f>
        <v>73</v>
      </c>
      <c r="I58" s="130">
        <f t="shared" ref="I58:J58" si="0">I57</f>
        <v>48</v>
      </c>
      <c r="J58" s="130">
        <f t="shared" si="0"/>
        <v>10</v>
      </c>
      <c r="K58" s="136"/>
      <c r="L58" s="136"/>
      <c r="M58" s="141"/>
    </row>
    <row r="59" spans="1:13" ht="3" hidden="1" customHeight="1" x14ac:dyDescent="0.25">
      <c r="A59" s="656"/>
      <c r="B59" s="665"/>
      <c r="C59" s="665"/>
      <c r="D59" s="665"/>
      <c r="E59" s="665"/>
      <c r="F59" s="665"/>
      <c r="G59" s="665"/>
      <c r="H59" s="665"/>
      <c r="I59" s="665"/>
      <c r="J59" s="665"/>
      <c r="K59" s="665"/>
      <c r="L59" s="665"/>
      <c r="M59" s="666"/>
    </row>
    <row r="60" spans="1:13" ht="28.5" customHeight="1" x14ac:dyDescent="0.25">
      <c r="A60" s="656" t="s">
        <v>248</v>
      </c>
      <c r="B60" s="665"/>
      <c r="C60" s="665"/>
      <c r="D60" s="657"/>
      <c r="E60" s="657"/>
      <c r="F60" s="657"/>
      <c r="G60" s="657"/>
      <c r="H60" s="657"/>
      <c r="I60" s="657"/>
      <c r="J60" s="657"/>
      <c r="K60" s="657"/>
      <c r="L60" s="657"/>
      <c r="M60" s="658"/>
    </row>
    <row r="61" spans="1:13" ht="28.5" customHeight="1" x14ac:dyDescent="0.25">
      <c r="A61" s="670" t="s">
        <v>249</v>
      </c>
      <c r="B61" s="671"/>
      <c r="C61" s="671"/>
      <c r="D61" s="671"/>
      <c r="E61" s="671"/>
      <c r="F61" s="671"/>
      <c r="G61" s="671"/>
      <c r="H61" s="671"/>
      <c r="I61" s="671"/>
      <c r="J61" s="671"/>
      <c r="K61" s="671"/>
      <c r="L61" s="671"/>
      <c r="M61" s="672"/>
    </row>
    <row r="62" spans="1:13" ht="44.25" customHeight="1" x14ac:dyDescent="0.25">
      <c r="A62" s="142" t="s">
        <v>250</v>
      </c>
      <c r="B62" s="167">
        <v>72</v>
      </c>
      <c r="C62" s="167">
        <v>48</v>
      </c>
      <c r="D62" s="167">
        <v>24</v>
      </c>
      <c r="E62" s="144">
        <v>123</v>
      </c>
      <c r="F62" s="144">
        <v>95</v>
      </c>
      <c r="G62" s="144">
        <v>24</v>
      </c>
      <c r="H62" s="167">
        <f>E62-B62</f>
        <v>51</v>
      </c>
      <c r="I62" s="167">
        <f>F62-C62</f>
        <v>47</v>
      </c>
      <c r="J62" s="142">
        <f>G62-D62</f>
        <v>0</v>
      </c>
      <c r="K62" s="142">
        <v>0</v>
      </c>
      <c r="L62" s="145" t="s">
        <v>274</v>
      </c>
      <c r="M62" s="145" t="s">
        <v>247</v>
      </c>
    </row>
    <row r="63" spans="1:13" ht="28.5" customHeight="1" x14ac:dyDescent="0.25">
      <c r="A63" s="142" t="s">
        <v>251</v>
      </c>
      <c r="B63" s="167">
        <v>60</v>
      </c>
      <c r="C63" s="167">
        <v>40</v>
      </c>
      <c r="D63" s="167">
        <v>20</v>
      </c>
      <c r="E63" s="144">
        <v>92</v>
      </c>
      <c r="F63" s="144">
        <v>57</v>
      </c>
      <c r="G63" s="144">
        <v>34</v>
      </c>
      <c r="H63" s="167">
        <f t="shared" ref="H63:H71" si="1">E63-B63</f>
        <v>32</v>
      </c>
      <c r="I63" s="167">
        <f t="shared" ref="I63:I70" si="2">F63-C63</f>
        <v>17</v>
      </c>
      <c r="J63" s="142">
        <f t="shared" ref="J63:J71" si="3">G63-D63</f>
        <v>14</v>
      </c>
      <c r="K63" s="142">
        <v>0</v>
      </c>
      <c r="L63" s="145" t="s">
        <v>273</v>
      </c>
      <c r="M63" s="143" t="s">
        <v>247</v>
      </c>
    </row>
    <row r="64" spans="1:13" ht="85.5" customHeight="1" x14ac:dyDescent="0.25">
      <c r="A64" s="166" t="s">
        <v>252</v>
      </c>
      <c r="B64" s="167">
        <v>60</v>
      </c>
      <c r="C64" s="165">
        <v>40</v>
      </c>
      <c r="D64" s="165">
        <v>20</v>
      </c>
      <c r="E64" s="144">
        <v>105</v>
      </c>
      <c r="F64" s="144">
        <v>70</v>
      </c>
      <c r="G64" s="144">
        <v>30</v>
      </c>
      <c r="H64" s="165">
        <f t="shared" si="1"/>
        <v>45</v>
      </c>
      <c r="I64" s="165">
        <f t="shared" si="2"/>
        <v>30</v>
      </c>
      <c r="J64" s="165">
        <f t="shared" si="3"/>
        <v>10</v>
      </c>
      <c r="K64" s="142">
        <v>0</v>
      </c>
      <c r="L64" s="145" t="s">
        <v>275</v>
      </c>
      <c r="M64" s="143" t="s">
        <v>247</v>
      </c>
    </row>
    <row r="65" spans="1:156" ht="105" customHeight="1" x14ac:dyDescent="0.25">
      <c r="A65" s="167" t="s">
        <v>253</v>
      </c>
      <c r="B65" s="167">
        <v>138</v>
      </c>
      <c r="C65" s="167">
        <v>92</v>
      </c>
      <c r="D65" s="167">
        <v>46</v>
      </c>
      <c r="E65" s="144">
        <v>330</v>
      </c>
      <c r="F65" s="144">
        <v>220</v>
      </c>
      <c r="G65" s="144">
        <v>66</v>
      </c>
      <c r="H65" s="167">
        <f t="shared" si="1"/>
        <v>192</v>
      </c>
      <c r="I65" s="167">
        <f t="shared" si="2"/>
        <v>128</v>
      </c>
      <c r="J65" s="167">
        <f t="shared" si="3"/>
        <v>20</v>
      </c>
      <c r="K65" s="167">
        <v>0</v>
      </c>
      <c r="L65" s="166" t="s">
        <v>287</v>
      </c>
      <c r="M65" s="166" t="s">
        <v>247</v>
      </c>
    </row>
    <row r="66" spans="1:156" ht="68.25" customHeight="1" x14ac:dyDescent="0.25">
      <c r="A66" s="166" t="s">
        <v>254</v>
      </c>
      <c r="B66" s="167">
        <v>84</v>
      </c>
      <c r="C66" s="167">
        <v>56</v>
      </c>
      <c r="D66" s="167">
        <v>28</v>
      </c>
      <c r="E66" s="144">
        <v>129</v>
      </c>
      <c r="F66" s="144">
        <v>86</v>
      </c>
      <c r="G66" s="144">
        <v>38</v>
      </c>
      <c r="H66" s="167">
        <f t="shared" si="1"/>
        <v>45</v>
      </c>
      <c r="I66" s="167">
        <f t="shared" si="2"/>
        <v>30</v>
      </c>
      <c r="J66" s="167">
        <f t="shared" si="3"/>
        <v>10</v>
      </c>
      <c r="K66" s="167">
        <v>0</v>
      </c>
      <c r="L66" s="168" t="s">
        <v>288</v>
      </c>
      <c r="M66" s="166" t="s">
        <v>247</v>
      </c>
    </row>
    <row r="67" spans="1:156" ht="28.5" customHeight="1" x14ac:dyDescent="0.25">
      <c r="A67" s="166" t="s">
        <v>255</v>
      </c>
      <c r="B67" s="167">
        <v>72</v>
      </c>
      <c r="C67" s="167">
        <v>48</v>
      </c>
      <c r="D67" s="167">
        <v>20</v>
      </c>
      <c r="E67" s="144">
        <v>105</v>
      </c>
      <c r="F67" s="146">
        <v>70</v>
      </c>
      <c r="G67" s="144">
        <v>31</v>
      </c>
      <c r="H67" s="167">
        <f t="shared" si="1"/>
        <v>33</v>
      </c>
      <c r="I67" s="167">
        <f t="shared" si="2"/>
        <v>22</v>
      </c>
      <c r="J67" s="167">
        <f t="shared" si="3"/>
        <v>11</v>
      </c>
      <c r="K67" s="167">
        <v>0</v>
      </c>
      <c r="L67" s="166" t="s">
        <v>276</v>
      </c>
      <c r="M67" s="166" t="s">
        <v>247</v>
      </c>
    </row>
    <row r="68" spans="1:156" ht="81" customHeight="1" x14ac:dyDescent="0.25">
      <c r="A68" s="166" t="s">
        <v>256</v>
      </c>
      <c r="B68" s="167">
        <v>60</v>
      </c>
      <c r="C68" s="167">
        <v>40</v>
      </c>
      <c r="D68" s="167">
        <v>20</v>
      </c>
      <c r="E68" s="144">
        <v>101</v>
      </c>
      <c r="F68" s="144">
        <v>66</v>
      </c>
      <c r="G68" s="144">
        <v>35</v>
      </c>
      <c r="H68" s="167">
        <f t="shared" si="1"/>
        <v>41</v>
      </c>
      <c r="I68" s="167">
        <f t="shared" si="2"/>
        <v>26</v>
      </c>
      <c r="J68" s="167">
        <f t="shared" si="3"/>
        <v>15</v>
      </c>
      <c r="K68" s="167">
        <v>0</v>
      </c>
      <c r="L68" s="166" t="s">
        <v>283</v>
      </c>
      <c r="M68" s="166" t="s">
        <v>247</v>
      </c>
    </row>
    <row r="69" spans="1:156" ht="28.5" customHeight="1" x14ac:dyDescent="0.25">
      <c r="A69" s="169" t="s">
        <v>257</v>
      </c>
      <c r="B69" s="170">
        <v>102</v>
      </c>
      <c r="C69" s="170">
        <v>68</v>
      </c>
      <c r="D69" s="170">
        <v>48</v>
      </c>
      <c r="E69" s="171">
        <v>114</v>
      </c>
      <c r="F69" s="171">
        <v>76</v>
      </c>
      <c r="G69" s="171">
        <v>54</v>
      </c>
      <c r="H69" s="167">
        <f t="shared" si="1"/>
        <v>12</v>
      </c>
      <c r="I69" s="167">
        <f t="shared" si="2"/>
        <v>8</v>
      </c>
      <c r="J69" s="167">
        <f t="shared" si="3"/>
        <v>6</v>
      </c>
      <c r="K69" s="172"/>
      <c r="L69" s="173" t="s">
        <v>280</v>
      </c>
      <c r="M69" s="166" t="s">
        <v>247</v>
      </c>
    </row>
    <row r="70" spans="1:156" s="160" customFormat="1" ht="63.75" x14ac:dyDescent="0.25">
      <c r="A70" s="191" t="s">
        <v>271</v>
      </c>
      <c r="B70" s="174"/>
      <c r="C70" s="174"/>
      <c r="D70" s="174"/>
      <c r="E70" s="175">
        <v>75</v>
      </c>
      <c r="F70" s="175">
        <v>48</v>
      </c>
      <c r="G70" s="175">
        <v>36</v>
      </c>
      <c r="H70" s="167">
        <f t="shared" si="1"/>
        <v>75</v>
      </c>
      <c r="I70" s="167">
        <f t="shared" si="2"/>
        <v>48</v>
      </c>
      <c r="J70" s="167">
        <f t="shared" si="3"/>
        <v>36</v>
      </c>
      <c r="K70" s="176"/>
      <c r="L70" s="192" t="s">
        <v>281</v>
      </c>
      <c r="M70" s="166" t="s">
        <v>247</v>
      </c>
    </row>
    <row r="71" spans="1:156" s="160" customFormat="1" ht="64.5" customHeight="1" x14ac:dyDescent="0.25">
      <c r="A71" s="197" t="s">
        <v>291</v>
      </c>
      <c r="B71" s="174"/>
      <c r="C71" s="174"/>
      <c r="D71" s="174"/>
      <c r="E71" s="175">
        <v>73</v>
      </c>
      <c r="F71" s="175">
        <v>48</v>
      </c>
      <c r="G71" s="175">
        <v>0</v>
      </c>
      <c r="H71" s="198">
        <f t="shared" si="1"/>
        <v>73</v>
      </c>
      <c r="I71" s="198">
        <v>48</v>
      </c>
      <c r="J71" s="198">
        <f t="shared" si="3"/>
        <v>0</v>
      </c>
      <c r="K71" s="176"/>
      <c r="L71" s="192" t="s">
        <v>297</v>
      </c>
      <c r="M71" s="166" t="s">
        <v>247</v>
      </c>
    </row>
    <row r="72" spans="1:156" ht="28.5" customHeight="1" x14ac:dyDescent="0.25">
      <c r="A72" s="673" t="s">
        <v>246</v>
      </c>
      <c r="B72" s="674"/>
      <c r="C72" s="674"/>
      <c r="D72" s="674"/>
      <c r="E72" s="674"/>
      <c r="F72" s="674"/>
      <c r="G72" s="675"/>
      <c r="H72" s="177">
        <f>SUM(H62:H71)</f>
        <v>599</v>
      </c>
      <c r="I72" s="177">
        <f>SUM(I62:I71)</f>
        <v>404</v>
      </c>
      <c r="J72" s="177">
        <f>SUM(J62:J71)</f>
        <v>122</v>
      </c>
      <c r="K72" s="676"/>
      <c r="L72" s="677"/>
      <c r="M72" s="678"/>
    </row>
    <row r="73" spans="1:156" ht="28.5" customHeight="1" x14ac:dyDescent="0.25">
      <c r="A73" s="656" t="s">
        <v>258</v>
      </c>
      <c r="B73" s="657"/>
      <c r="C73" s="657"/>
      <c r="D73" s="657"/>
      <c r="E73" s="657"/>
      <c r="F73" s="657"/>
      <c r="G73" s="657"/>
      <c r="H73" s="657"/>
      <c r="I73" s="657"/>
      <c r="J73" s="657"/>
      <c r="K73" s="657"/>
      <c r="L73" s="657"/>
      <c r="M73" s="658"/>
    </row>
    <row r="74" spans="1:156" s="187" customFormat="1" ht="45" customHeight="1" x14ac:dyDescent="0.25">
      <c r="A74" s="182" t="s">
        <v>259</v>
      </c>
      <c r="B74" s="183">
        <v>942</v>
      </c>
      <c r="C74" s="183">
        <v>628</v>
      </c>
      <c r="D74" s="183">
        <v>236</v>
      </c>
      <c r="E74" s="184">
        <f>E75+E76+E77+E78</f>
        <v>1557</v>
      </c>
      <c r="F74" s="184">
        <f t="shared" ref="F74:G74" si="4">F75+F76+F77+F78</f>
        <v>1037</v>
      </c>
      <c r="G74" s="184">
        <f t="shared" si="4"/>
        <v>410</v>
      </c>
      <c r="H74" s="184">
        <f>E74-B74</f>
        <v>615</v>
      </c>
      <c r="I74" s="184">
        <f>F74-C74</f>
        <v>409</v>
      </c>
      <c r="J74" s="184">
        <f>G74-D74</f>
        <v>174</v>
      </c>
      <c r="K74" s="185"/>
      <c r="L74" s="186"/>
      <c r="M74" s="186"/>
    </row>
    <row r="75" spans="1:156" ht="65.25" customHeight="1" x14ac:dyDescent="0.25">
      <c r="A75" s="143" t="s">
        <v>260</v>
      </c>
      <c r="B75" s="167">
        <v>258</v>
      </c>
      <c r="C75" s="167">
        <v>172</v>
      </c>
      <c r="D75" s="167">
        <v>60</v>
      </c>
      <c r="E75" s="179">
        <v>362</v>
      </c>
      <c r="F75" s="161">
        <v>242</v>
      </c>
      <c r="G75" s="161">
        <v>100</v>
      </c>
      <c r="H75" s="178">
        <f t="shared" ref="H75:H83" si="5">E75-B75</f>
        <v>104</v>
      </c>
      <c r="I75" s="178">
        <f t="shared" ref="I75:I83" si="6">F75-C75</f>
        <v>70</v>
      </c>
      <c r="J75" s="178">
        <f t="shared" ref="J75:J83" si="7">G75-D75</f>
        <v>40</v>
      </c>
      <c r="K75" s="167">
        <v>0</v>
      </c>
      <c r="L75" s="143" t="s">
        <v>277</v>
      </c>
      <c r="M75" s="166" t="s">
        <v>261</v>
      </c>
    </row>
    <row r="76" spans="1:156" ht="45" customHeight="1" x14ac:dyDescent="0.25">
      <c r="A76" s="143" t="s">
        <v>262</v>
      </c>
      <c r="B76" s="167">
        <v>222</v>
      </c>
      <c r="C76" s="167">
        <v>148</v>
      </c>
      <c r="D76" s="167">
        <v>50</v>
      </c>
      <c r="E76" s="179">
        <v>504</v>
      </c>
      <c r="F76" s="162">
        <v>334</v>
      </c>
      <c r="G76" s="162">
        <v>120</v>
      </c>
      <c r="H76" s="178">
        <f t="shared" si="5"/>
        <v>282</v>
      </c>
      <c r="I76" s="178">
        <f t="shared" si="6"/>
        <v>186</v>
      </c>
      <c r="J76" s="178">
        <f t="shared" si="7"/>
        <v>70</v>
      </c>
      <c r="K76" s="167">
        <v>0</v>
      </c>
      <c r="L76" s="143" t="s">
        <v>278</v>
      </c>
      <c r="M76" s="143" t="s">
        <v>247</v>
      </c>
    </row>
    <row r="77" spans="1:156" ht="42" customHeight="1" x14ac:dyDescent="0.25">
      <c r="A77" s="143" t="s">
        <v>263</v>
      </c>
      <c r="B77" s="167">
        <v>231</v>
      </c>
      <c r="C77" s="167">
        <v>154</v>
      </c>
      <c r="D77" s="167">
        <v>54</v>
      </c>
      <c r="E77" s="179">
        <v>405</v>
      </c>
      <c r="F77" s="162">
        <v>270</v>
      </c>
      <c r="G77" s="162">
        <v>100</v>
      </c>
      <c r="H77" s="178">
        <f t="shared" si="5"/>
        <v>174</v>
      </c>
      <c r="I77" s="178">
        <f t="shared" si="6"/>
        <v>116</v>
      </c>
      <c r="J77" s="178">
        <f t="shared" si="7"/>
        <v>46</v>
      </c>
      <c r="K77" s="167"/>
      <c r="L77" s="143" t="s">
        <v>279</v>
      </c>
      <c r="M77" s="143" t="s">
        <v>247</v>
      </c>
    </row>
    <row r="78" spans="1:156" ht="62.25" customHeight="1" x14ac:dyDescent="0.25">
      <c r="A78" s="143" t="s">
        <v>264</v>
      </c>
      <c r="B78" s="167">
        <v>231</v>
      </c>
      <c r="C78" s="167">
        <v>154</v>
      </c>
      <c r="D78" s="167">
        <v>72</v>
      </c>
      <c r="E78" s="179">
        <v>286</v>
      </c>
      <c r="F78" s="162">
        <v>191</v>
      </c>
      <c r="G78" s="162">
        <v>90</v>
      </c>
      <c r="H78" s="178">
        <f t="shared" si="5"/>
        <v>55</v>
      </c>
      <c r="I78" s="178">
        <f t="shared" si="6"/>
        <v>37</v>
      </c>
      <c r="J78" s="178">
        <f t="shared" si="7"/>
        <v>18</v>
      </c>
      <c r="K78" s="167"/>
      <c r="L78" s="143" t="s">
        <v>286</v>
      </c>
      <c r="M78" s="143" t="s">
        <v>247</v>
      </c>
    </row>
    <row r="79" spans="1:156" s="187" customFormat="1" ht="28.5" customHeight="1" x14ac:dyDescent="0.25">
      <c r="A79" s="182" t="s">
        <v>265</v>
      </c>
      <c r="B79" s="185">
        <v>195</v>
      </c>
      <c r="C79" s="185">
        <v>130</v>
      </c>
      <c r="D79" s="183">
        <v>56</v>
      </c>
      <c r="E79" s="188">
        <f>E80</f>
        <v>236</v>
      </c>
      <c r="F79" s="188">
        <f>F80</f>
        <v>156</v>
      </c>
      <c r="G79" s="188">
        <f>G80</f>
        <v>80</v>
      </c>
      <c r="H79" s="184">
        <f t="shared" si="5"/>
        <v>41</v>
      </c>
      <c r="I79" s="184">
        <f t="shared" si="6"/>
        <v>26</v>
      </c>
      <c r="J79" s="184">
        <f t="shared" si="7"/>
        <v>24</v>
      </c>
      <c r="K79" s="185">
        <v>0</v>
      </c>
      <c r="L79" s="182"/>
      <c r="M79" s="182"/>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c r="BV79" s="151"/>
      <c r="BW79" s="151"/>
      <c r="BX79" s="151"/>
      <c r="BY79" s="151"/>
      <c r="BZ79" s="151"/>
      <c r="CA79" s="151"/>
      <c r="CB79" s="151"/>
      <c r="CC79" s="151"/>
      <c r="CD79" s="151"/>
      <c r="CE79" s="151"/>
      <c r="CF79" s="151"/>
      <c r="CG79" s="151"/>
      <c r="CH79" s="151"/>
      <c r="CI79" s="151"/>
      <c r="CJ79" s="151"/>
      <c r="CK79" s="151"/>
      <c r="CL79" s="151"/>
      <c r="CM79" s="151"/>
      <c r="CN79" s="151"/>
      <c r="CO79" s="151"/>
      <c r="CP79" s="151"/>
      <c r="CQ79" s="151"/>
      <c r="CR79" s="151"/>
      <c r="CS79" s="151"/>
      <c r="CT79" s="151"/>
      <c r="CU79" s="151"/>
      <c r="CV79" s="151"/>
      <c r="CW79" s="151"/>
      <c r="CX79" s="151"/>
      <c r="CY79" s="151"/>
      <c r="CZ79" s="151"/>
      <c r="DA79" s="151"/>
      <c r="DB79" s="151"/>
      <c r="DC79" s="151"/>
      <c r="DD79" s="151"/>
      <c r="DE79" s="151"/>
      <c r="DF79" s="151"/>
      <c r="DG79" s="151"/>
      <c r="DH79" s="151"/>
      <c r="DI79" s="151"/>
      <c r="DJ79" s="151"/>
      <c r="DK79" s="151"/>
      <c r="DL79" s="151"/>
      <c r="DM79" s="151"/>
      <c r="DN79" s="151"/>
      <c r="DO79" s="151"/>
      <c r="DP79" s="151"/>
      <c r="DQ79" s="151"/>
      <c r="DR79" s="151"/>
      <c r="DS79" s="151"/>
      <c r="DT79" s="151"/>
      <c r="DU79" s="151"/>
      <c r="DV79" s="151"/>
      <c r="DW79" s="151"/>
      <c r="DX79" s="151"/>
      <c r="DY79" s="151"/>
      <c r="DZ79" s="151"/>
      <c r="EA79" s="151"/>
      <c r="EB79" s="151"/>
      <c r="EC79" s="151"/>
      <c r="ED79" s="151"/>
      <c r="EE79" s="151"/>
      <c r="EF79" s="151"/>
      <c r="EG79" s="151"/>
      <c r="EH79" s="151"/>
      <c r="EI79" s="151"/>
      <c r="EJ79" s="151"/>
      <c r="EK79" s="151"/>
      <c r="EL79" s="151"/>
      <c r="EM79" s="151"/>
      <c r="EN79" s="151"/>
      <c r="EO79" s="151"/>
      <c r="EP79" s="151"/>
      <c r="EQ79" s="151"/>
      <c r="ER79" s="151"/>
      <c r="ES79" s="151"/>
      <c r="ET79" s="151"/>
      <c r="EU79" s="151"/>
      <c r="EV79" s="151"/>
      <c r="EW79" s="151"/>
      <c r="EX79" s="151"/>
      <c r="EY79" s="151"/>
      <c r="EZ79" s="151"/>
    </row>
    <row r="80" spans="1:156" ht="83.25" customHeight="1" x14ac:dyDescent="0.25">
      <c r="A80" s="143" t="s">
        <v>266</v>
      </c>
      <c r="B80" s="167">
        <v>195</v>
      </c>
      <c r="C80" s="167">
        <v>130</v>
      </c>
      <c r="D80" s="180">
        <v>56</v>
      </c>
      <c r="E80" s="179">
        <v>236</v>
      </c>
      <c r="F80" s="179">
        <v>156</v>
      </c>
      <c r="G80" s="179">
        <v>80</v>
      </c>
      <c r="H80" s="178">
        <f t="shared" si="5"/>
        <v>41</v>
      </c>
      <c r="I80" s="178">
        <f t="shared" si="6"/>
        <v>26</v>
      </c>
      <c r="J80" s="178">
        <f t="shared" si="7"/>
        <v>24</v>
      </c>
      <c r="K80" s="167">
        <v>0</v>
      </c>
      <c r="L80" s="145" t="s">
        <v>282</v>
      </c>
      <c r="M80" s="166" t="s">
        <v>247</v>
      </c>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51"/>
      <c r="BS80" s="151"/>
      <c r="BT80" s="151"/>
      <c r="BU80" s="151"/>
      <c r="BV80" s="151"/>
      <c r="BW80" s="151"/>
      <c r="BX80" s="151"/>
      <c r="BY80" s="151"/>
      <c r="BZ80" s="151"/>
      <c r="CA80" s="151"/>
      <c r="CB80" s="151"/>
      <c r="CC80" s="151"/>
      <c r="CD80" s="151"/>
      <c r="CE80" s="151"/>
      <c r="CF80" s="151"/>
      <c r="CG80" s="151"/>
      <c r="CH80" s="151"/>
      <c r="CI80" s="151"/>
      <c r="CJ80" s="151"/>
      <c r="CK80" s="151"/>
      <c r="CL80" s="151"/>
      <c r="CM80" s="151"/>
      <c r="CN80" s="151"/>
      <c r="CO80" s="151"/>
      <c r="CP80" s="151"/>
      <c r="CQ80" s="151"/>
      <c r="CR80" s="151"/>
      <c r="CS80" s="151"/>
      <c r="CT80" s="151"/>
      <c r="CU80" s="151"/>
      <c r="CV80" s="151"/>
      <c r="CW80" s="151"/>
      <c r="CX80" s="151"/>
      <c r="CY80" s="151"/>
      <c r="CZ80" s="151"/>
      <c r="DA80" s="151"/>
      <c r="DB80" s="151"/>
      <c r="DC80" s="151"/>
      <c r="DD80" s="151"/>
      <c r="DE80" s="151"/>
      <c r="DF80" s="151"/>
      <c r="DG80" s="151"/>
      <c r="DH80" s="151"/>
      <c r="DI80" s="151"/>
      <c r="DJ80" s="151"/>
      <c r="DK80" s="151"/>
      <c r="DL80" s="151"/>
      <c r="DM80" s="151"/>
      <c r="DN80" s="151"/>
      <c r="DO80" s="151"/>
      <c r="DP80" s="151"/>
      <c r="DQ80" s="151"/>
      <c r="DR80" s="151"/>
      <c r="DS80" s="151"/>
      <c r="DT80" s="151"/>
      <c r="DU80" s="151"/>
      <c r="DV80" s="151"/>
      <c r="DW80" s="151"/>
      <c r="DX80" s="151"/>
      <c r="DY80" s="151"/>
      <c r="DZ80" s="151"/>
      <c r="EA80" s="151"/>
      <c r="EB80" s="151"/>
      <c r="EC80" s="151"/>
      <c r="ED80" s="151"/>
      <c r="EE80" s="151"/>
      <c r="EF80" s="151"/>
      <c r="EG80" s="151"/>
      <c r="EH80" s="151"/>
      <c r="EI80" s="151"/>
      <c r="EJ80" s="151"/>
      <c r="EK80" s="151"/>
      <c r="EL80" s="151"/>
      <c r="EM80" s="151"/>
      <c r="EN80" s="151"/>
      <c r="EO80" s="151"/>
      <c r="EP80" s="151"/>
      <c r="EQ80" s="151"/>
      <c r="ER80" s="151"/>
      <c r="ES80" s="151"/>
      <c r="ET80" s="151"/>
      <c r="EU80" s="151"/>
      <c r="EV80" s="151"/>
      <c r="EW80" s="151"/>
      <c r="EX80" s="151"/>
      <c r="EY80" s="151"/>
      <c r="EZ80" s="151"/>
    </row>
    <row r="81" spans="1:156" s="187" customFormat="1" ht="28.5" customHeight="1" x14ac:dyDescent="0.25">
      <c r="A81" s="182" t="s">
        <v>267</v>
      </c>
      <c r="B81" s="185">
        <v>339</v>
      </c>
      <c r="C81" s="185">
        <v>226</v>
      </c>
      <c r="D81" s="185">
        <v>60</v>
      </c>
      <c r="E81" s="188">
        <f>E82</f>
        <v>361</v>
      </c>
      <c r="F81" s="188">
        <f>F82</f>
        <v>239</v>
      </c>
      <c r="G81" s="188">
        <f>G82</f>
        <v>80</v>
      </c>
      <c r="H81" s="184">
        <f t="shared" si="5"/>
        <v>22</v>
      </c>
      <c r="I81" s="184">
        <f t="shared" si="6"/>
        <v>13</v>
      </c>
      <c r="J81" s="184">
        <f t="shared" si="7"/>
        <v>20</v>
      </c>
      <c r="K81" s="185"/>
      <c r="L81" s="182"/>
      <c r="M81" s="182"/>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51"/>
      <c r="BS81" s="151"/>
      <c r="BT81" s="151"/>
      <c r="BU81" s="151"/>
      <c r="BV81" s="151"/>
      <c r="BW81" s="151"/>
      <c r="BX81" s="151"/>
      <c r="BY81" s="151"/>
      <c r="BZ81" s="151"/>
      <c r="CA81" s="151"/>
      <c r="CB81" s="151"/>
      <c r="CC81" s="151"/>
      <c r="CD81" s="151"/>
      <c r="CE81" s="151"/>
      <c r="CF81" s="151"/>
      <c r="CG81" s="151"/>
      <c r="CH81" s="151"/>
      <c r="CI81" s="151"/>
      <c r="CJ81" s="151"/>
      <c r="CK81" s="151"/>
      <c r="CL81" s="151"/>
      <c r="CM81" s="151"/>
      <c r="CN81" s="151"/>
      <c r="CO81" s="151"/>
      <c r="CP81" s="151"/>
      <c r="CQ81" s="151"/>
      <c r="CR81" s="151"/>
      <c r="CS81" s="151"/>
      <c r="CT81" s="151"/>
      <c r="CU81" s="151"/>
      <c r="CV81" s="151"/>
      <c r="CW81" s="151"/>
      <c r="CX81" s="151"/>
      <c r="CY81" s="151"/>
      <c r="CZ81" s="151"/>
      <c r="DA81" s="151"/>
      <c r="DB81" s="151"/>
      <c r="DC81" s="151"/>
      <c r="DD81" s="151"/>
      <c r="DE81" s="151"/>
      <c r="DF81" s="151"/>
      <c r="DG81" s="151"/>
      <c r="DH81" s="151"/>
      <c r="DI81" s="151"/>
      <c r="DJ81" s="151"/>
      <c r="DK81" s="151"/>
      <c r="DL81" s="151"/>
      <c r="DM81" s="151"/>
      <c r="DN81" s="151"/>
      <c r="DO81" s="151"/>
      <c r="DP81" s="151"/>
      <c r="DQ81" s="151"/>
      <c r="DR81" s="151"/>
      <c r="DS81" s="151"/>
      <c r="DT81" s="151"/>
      <c r="DU81" s="151"/>
      <c r="DV81" s="151"/>
      <c r="DW81" s="151"/>
      <c r="DX81" s="151"/>
      <c r="DY81" s="151"/>
      <c r="DZ81" s="151"/>
      <c r="EA81" s="151"/>
      <c r="EB81" s="151"/>
      <c r="EC81" s="151"/>
      <c r="ED81" s="151"/>
      <c r="EE81" s="151"/>
      <c r="EF81" s="151"/>
      <c r="EG81" s="151"/>
      <c r="EH81" s="151"/>
      <c r="EI81" s="151"/>
      <c r="EJ81" s="151"/>
      <c r="EK81" s="151"/>
      <c r="EL81" s="151"/>
      <c r="EM81" s="151"/>
      <c r="EN81" s="151"/>
      <c r="EO81" s="151"/>
      <c r="EP81" s="151"/>
      <c r="EQ81" s="151"/>
      <c r="ER81" s="151"/>
      <c r="ES81" s="151"/>
      <c r="ET81" s="151"/>
      <c r="EU81" s="151"/>
      <c r="EV81" s="151"/>
      <c r="EW81" s="151"/>
      <c r="EX81" s="151"/>
      <c r="EY81" s="151"/>
      <c r="EZ81" s="151"/>
    </row>
    <row r="82" spans="1:156" ht="52.5" customHeight="1" x14ac:dyDescent="0.25">
      <c r="A82" s="143" t="s">
        <v>268</v>
      </c>
      <c r="B82" s="167">
        <v>339</v>
      </c>
      <c r="C82" s="167">
        <v>226</v>
      </c>
      <c r="D82" s="167">
        <v>60</v>
      </c>
      <c r="E82" s="179">
        <v>361</v>
      </c>
      <c r="F82" s="179">
        <v>239</v>
      </c>
      <c r="G82" s="179">
        <v>80</v>
      </c>
      <c r="H82" s="178">
        <f t="shared" si="5"/>
        <v>22</v>
      </c>
      <c r="I82" s="178">
        <f t="shared" si="6"/>
        <v>13</v>
      </c>
      <c r="J82" s="178">
        <f t="shared" si="7"/>
        <v>20</v>
      </c>
      <c r="K82" s="167"/>
      <c r="L82" s="166" t="s">
        <v>284</v>
      </c>
      <c r="M82" s="143" t="s">
        <v>247</v>
      </c>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1"/>
      <c r="BQ82" s="151"/>
      <c r="BR82" s="151"/>
      <c r="BS82" s="151"/>
      <c r="BT82" s="151"/>
      <c r="BU82" s="151"/>
      <c r="BV82" s="151"/>
      <c r="BW82" s="151"/>
      <c r="BX82" s="151"/>
      <c r="BY82" s="151"/>
      <c r="BZ82" s="151"/>
      <c r="CA82" s="151"/>
      <c r="CB82" s="151"/>
      <c r="CC82" s="151"/>
      <c r="CD82" s="151"/>
      <c r="CE82" s="151"/>
      <c r="CF82" s="151"/>
      <c r="CG82" s="151"/>
      <c r="CH82" s="151"/>
      <c r="CI82" s="151"/>
      <c r="CJ82" s="151"/>
      <c r="CK82" s="151"/>
      <c r="CL82" s="151"/>
      <c r="CM82" s="151"/>
      <c r="CN82" s="151"/>
      <c r="CO82" s="151"/>
      <c r="CP82" s="151"/>
      <c r="CQ82" s="151"/>
      <c r="CR82" s="151"/>
      <c r="CS82" s="151"/>
      <c r="CT82" s="151"/>
      <c r="CU82" s="151"/>
      <c r="CV82" s="151"/>
      <c r="CW82" s="151"/>
      <c r="CX82" s="151"/>
      <c r="CY82" s="151"/>
      <c r="CZ82" s="151"/>
      <c r="DA82" s="151"/>
      <c r="DB82" s="151"/>
      <c r="DC82" s="151"/>
      <c r="DD82" s="151"/>
      <c r="DE82" s="151"/>
      <c r="DF82" s="151"/>
      <c r="DG82" s="151"/>
      <c r="DH82" s="151"/>
      <c r="DI82" s="151"/>
      <c r="DJ82" s="151"/>
      <c r="DK82" s="151"/>
      <c r="DL82" s="151"/>
      <c r="DM82" s="151"/>
      <c r="DN82" s="151"/>
      <c r="DO82" s="151"/>
      <c r="DP82" s="151"/>
      <c r="DQ82" s="151"/>
      <c r="DR82" s="151"/>
      <c r="DS82" s="151"/>
      <c r="DT82" s="151"/>
      <c r="DU82" s="151"/>
      <c r="DV82" s="151"/>
      <c r="DW82" s="151"/>
      <c r="DX82" s="151"/>
      <c r="DY82" s="151"/>
      <c r="DZ82" s="151"/>
      <c r="EA82" s="151"/>
      <c r="EB82" s="151"/>
      <c r="EC82" s="151"/>
      <c r="ED82" s="151"/>
      <c r="EE82" s="151"/>
      <c r="EF82" s="151"/>
      <c r="EG82" s="151"/>
      <c r="EH82" s="151"/>
      <c r="EI82" s="151"/>
      <c r="EJ82" s="151"/>
      <c r="EK82" s="151"/>
      <c r="EL82" s="151"/>
      <c r="EM82" s="151"/>
      <c r="EN82" s="151"/>
      <c r="EO82" s="151"/>
      <c r="EP82" s="151"/>
      <c r="EQ82" s="151"/>
      <c r="ER82" s="151"/>
      <c r="ES82" s="151"/>
      <c r="ET82" s="151"/>
      <c r="EU82" s="151"/>
      <c r="EV82" s="151"/>
      <c r="EW82" s="151"/>
      <c r="EX82" s="151"/>
      <c r="EY82" s="151"/>
      <c r="EZ82" s="151"/>
    </row>
    <row r="83" spans="1:156" s="187" customFormat="1" ht="47.25" customHeight="1" x14ac:dyDescent="0.25">
      <c r="A83" s="182" t="s">
        <v>269</v>
      </c>
      <c r="B83" s="183">
        <v>150</v>
      </c>
      <c r="C83" s="183">
        <v>100</v>
      </c>
      <c r="D83" s="183">
        <v>60</v>
      </c>
      <c r="E83" s="184">
        <v>150</v>
      </c>
      <c r="F83" s="184">
        <v>100</v>
      </c>
      <c r="G83" s="184">
        <v>60</v>
      </c>
      <c r="H83" s="184">
        <f t="shared" si="5"/>
        <v>0</v>
      </c>
      <c r="I83" s="184">
        <f t="shared" si="6"/>
        <v>0</v>
      </c>
      <c r="J83" s="184">
        <f t="shared" si="7"/>
        <v>0</v>
      </c>
      <c r="K83" s="189"/>
      <c r="L83" s="190"/>
      <c r="M83" s="190"/>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151"/>
      <c r="BD83" s="151"/>
      <c r="BE83" s="151"/>
      <c r="BF83" s="151"/>
      <c r="BG83" s="151"/>
      <c r="BH83" s="151"/>
      <c r="BI83" s="151"/>
      <c r="BJ83" s="151"/>
      <c r="BK83" s="151"/>
      <c r="BL83" s="151"/>
      <c r="BM83" s="151"/>
      <c r="BN83" s="151"/>
      <c r="BO83" s="151"/>
      <c r="BP83" s="151"/>
      <c r="BQ83" s="151"/>
      <c r="BR83" s="151"/>
      <c r="BS83" s="151"/>
      <c r="BT83" s="151"/>
      <c r="BU83" s="151"/>
      <c r="BV83" s="151"/>
      <c r="BW83" s="151"/>
      <c r="BX83" s="151"/>
      <c r="BY83" s="151"/>
      <c r="BZ83" s="151"/>
      <c r="CA83" s="151"/>
      <c r="CB83" s="151"/>
      <c r="CC83" s="151"/>
      <c r="CD83" s="151"/>
      <c r="CE83" s="151"/>
      <c r="CF83" s="151"/>
      <c r="CG83" s="151"/>
      <c r="CH83" s="151"/>
      <c r="CI83" s="151"/>
      <c r="CJ83" s="151"/>
      <c r="CK83" s="151"/>
      <c r="CL83" s="151"/>
      <c r="CM83" s="151"/>
      <c r="CN83" s="151"/>
      <c r="CO83" s="151"/>
      <c r="CP83" s="151"/>
      <c r="CQ83" s="151"/>
      <c r="CR83" s="151"/>
      <c r="CS83" s="151"/>
      <c r="CT83" s="151"/>
      <c r="CU83" s="151"/>
      <c r="CV83" s="151"/>
      <c r="CW83" s="151"/>
      <c r="CX83" s="151"/>
      <c r="CY83" s="151"/>
      <c r="CZ83" s="151"/>
      <c r="DA83" s="151"/>
      <c r="DB83" s="151"/>
      <c r="DC83" s="151"/>
      <c r="DD83" s="151"/>
      <c r="DE83" s="151"/>
      <c r="DF83" s="151"/>
      <c r="DG83" s="151"/>
      <c r="DH83" s="151"/>
      <c r="DI83" s="151"/>
      <c r="DJ83" s="151"/>
      <c r="DK83" s="151"/>
      <c r="DL83" s="151"/>
      <c r="DM83" s="151"/>
      <c r="DN83" s="151"/>
      <c r="DO83" s="151"/>
      <c r="DP83" s="151"/>
      <c r="DQ83" s="151"/>
      <c r="DR83" s="151"/>
      <c r="DS83" s="151"/>
      <c r="DT83" s="151"/>
      <c r="DU83" s="151"/>
      <c r="DV83" s="151"/>
      <c r="DW83" s="151"/>
      <c r="DX83" s="151"/>
      <c r="DY83" s="151"/>
      <c r="DZ83" s="151"/>
      <c r="EA83" s="151"/>
      <c r="EB83" s="151"/>
      <c r="EC83" s="151"/>
      <c r="ED83" s="151"/>
      <c r="EE83" s="151"/>
      <c r="EF83" s="151"/>
      <c r="EG83" s="151"/>
      <c r="EH83" s="151"/>
      <c r="EI83" s="151"/>
      <c r="EJ83" s="151"/>
      <c r="EK83" s="151"/>
      <c r="EL83" s="151"/>
      <c r="EM83" s="151"/>
      <c r="EN83" s="151"/>
      <c r="EO83" s="151"/>
      <c r="EP83" s="151"/>
      <c r="EQ83" s="151"/>
      <c r="ER83" s="151"/>
      <c r="ES83" s="151"/>
      <c r="ET83" s="151"/>
      <c r="EU83" s="151"/>
      <c r="EV83" s="151"/>
      <c r="EW83" s="151"/>
      <c r="EX83" s="151"/>
      <c r="EY83" s="151"/>
      <c r="EZ83" s="151"/>
    </row>
    <row r="84" spans="1:156" ht="1.5" customHeight="1" x14ac:dyDescent="0.25">
      <c r="A84" s="143"/>
      <c r="B84" s="142"/>
      <c r="C84" s="142"/>
      <c r="D84" s="142"/>
      <c r="E84" s="148"/>
      <c r="F84" s="148"/>
      <c r="G84" s="148"/>
      <c r="H84" s="147"/>
      <c r="I84" s="147"/>
      <c r="J84" s="147"/>
      <c r="K84" s="142"/>
      <c r="L84" s="143"/>
      <c r="M84" s="143" t="s">
        <v>247</v>
      </c>
    </row>
    <row r="85" spans="1:156" ht="28.5" customHeight="1" x14ac:dyDescent="0.25">
      <c r="A85" s="149"/>
      <c r="B85" s="150"/>
      <c r="C85" s="150"/>
      <c r="D85" s="150"/>
      <c r="E85" s="158"/>
      <c r="F85" s="158"/>
      <c r="G85" s="159" t="s">
        <v>246</v>
      </c>
      <c r="H85" s="150">
        <f>H74++H79+H81+H83</f>
        <v>678</v>
      </c>
      <c r="I85" s="150">
        <f>I74+I79+I81+I83</f>
        <v>448</v>
      </c>
      <c r="J85" s="150">
        <f>J74+J79+J81+J83</f>
        <v>218</v>
      </c>
      <c r="K85" s="150"/>
      <c r="L85" s="150"/>
      <c r="M85" s="150"/>
    </row>
    <row r="86" spans="1:156" ht="28.5" customHeight="1" x14ac:dyDescent="0.25">
      <c r="A86" s="149"/>
      <c r="B86" s="150"/>
      <c r="C86" s="150"/>
      <c r="D86" s="150"/>
      <c r="E86" s="158"/>
      <c r="F86" s="659" t="s">
        <v>270</v>
      </c>
      <c r="G86" s="660"/>
      <c r="H86" s="150">
        <f>H58+H72+H85</f>
        <v>1350</v>
      </c>
      <c r="I86" s="150">
        <f>I58+I72+I85</f>
        <v>900</v>
      </c>
      <c r="J86" s="150">
        <f>J58+J72+J85</f>
        <v>350</v>
      </c>
      <c r="K86" s="150"/>
      <c r="L86" s="150"/>
      <c r="M86" s="150"/>
    </row>
    <row r="87" spans="1:156" ht="28.5" customHeight="1" x14ac:dyDescent="0.25">
      <c r="A87" s="149"/>
      <c r="B87" s="150"/>
      <c r="C87" s="150"/>
      <c r="D87" s="150"/>
      <c r="E87" s="158"/>
      <c r="F87" s="158"/>
      <c r="G87" s="158"/>
      <c r="H87" s="150"/>
      <c r="I87" s="150"/>
      <c r="J87" s="150"/>
      <c r="K87" s="150"/>
      <c r="L87" s="150"/>
      <c r="M87" s="150"/>
    </row>
    <row r="88" spans="1:156" ht="28.5" customHeight="1" x14ac:dyDescent="0.25">
      <c r="A88" s="128"/>
      <c r="B88" s="128"/>
      <c r="C88" s="128"/>
    </row>
    <row r="89" spans="1:156" ht="18.75" x14ac:dyDescent="0.25">
      <c r="A89" s="113"/>
      <c r="B89" s="116"/>
      <c r="C89" s="120"/>
    </row>
    <row r="90" spans="1:156" ht="18.75" x14ac:dyDescent="0.25">
      <c r="A90" s="113"/>
      <c r="B90" s="116"/>
      <c r="C90" s="120"/>
    </row>
  </sheetData>
  <mergeCells count="22">
    <mergeCell ref="B20:D20"/>
    <mergeCell ref="B21:D21"/>
    <mergeCell ref="B22:D22"/>
    <mergeCell ref="B23:D23"/>
    <mergeCell ref="B24:D24"/>
    <mergeCell ref="B25:D25"/>
    <mergeCell ref="A60:M60"/>
    <mergeCell ref="A61:M61"/>
    <mergeCell ref="A72:G72"/>
    <mergeCell ref="K72:M72"/>
    <mergeCell ref="B26:D26"/>
    <mergeCell ref="B27:D27"/>
    <mergeCell ref="B28:D28"/>
    <mergeCell ref="B29:D29"/>
    <mergeCell ref="A30:D30"/>
    <mergeCell ref="A73:M73"/>
    <mergeCell ref="F86:G86"/>
    <mergeCell ref="B55:D55"/>
    <mergeCell ref="E55:G55"/>
    <mergeCell ref="H55:J55"/>
    <mergeCell ref="A56:M56"/>
    <mergeCell ref="A59:M59"/>
  </mergeCells>
  <phoneticPr fontId="36" type="noConversion"/>
  <pageMargins left="0.35433070866141736" right="0.27559055118110237" top="0.31496062992125984" bottom="0.31496062992125984" header="0.31496062992125984" footer="0.31496062992125984"/>
  <pageSetup paperSize="9" scale="38" orientation="landscape" verticalDpi="300" r:id="rId1"/>
  <rowBreaks count="2" manualBreakCount="2">
    <brk id="53" max="18" man="1"/>
    <brk id="8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титульный лист</vt:lpstr>
      <vt:lpstr>сводный план</vt:lpstr>
      <vt:lpstr>план</vt:lpstr>
      <vt:lpstr>Кабинеты</vt:lpstr>
      <vt:lpstr>График </vt:lpstr>
      <vt:lpstr>пояснения</vt:lpstr>
      <vt:lpstr>'График '!Область_печати</vt:lpstr>
      <vt:lpstr>Кабинеты!Область_печати</vt:lpstr>
      <vt:lpstr>план!Область_печати</vt:lpstr>
      <vt:lpstr>пояснения!Область_печати</vt:lpstr>
      <vt:lpstr>'сводный план'!Область_печати</vt:lpstr>
      <vt:lpstr>'титульный лист'!Область_печати</vt:lpstr>
    </vt:vector>
  </TitlesOfParts>
  <Company>ЧГТК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204</dc:creator>
  <cp:lastModifiedBy>Оксана Викторовна Папанова</cp:lastModifiedBy>
  <cp:lastPrinted>2023-05-18T05:42:31Z</cp:lastPrinted>
  <dcterms:created xsi:type="dcterms:W3CDTF">2011-11-24T01:01:45Z</dcterms:created>
  <dcterms:modified xsi:type="dcterms:W3CDTF">2023-05-30T02:02:29Z</dcterms:modified>
</cp:coreProperties>
</file>